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получатели услуг" sheetId="1" r:id="rId1"/>
    <sheet name="категории получателей" sheetId="2" r:id="rId2"/>
    <sheet name="социальные услуги" sheetId="3" r:id="rId3"/>
    <sheet name="социальное сопровождение" sheetId="4" r:id="rId4"/>
    <sheet name="ВОВ" sheetId="5" r:id="rId5"/>
  </sheets>
  <definedNames/>
  <calcPr fullCalcOnLoad="1"/>
</workbook>
</file>

<file path=xl/sharedStrings.xml><?xml version="1.0" encoding="utf-8"?>
<sst xmlns="http://schemas.openxmlformats.org/spreadsheetml/2006/main" count="2228" uniqueCount="148">
  <si>
    <t>№</t>
  </si>
  <si>
    <t>наименование формы обслуживания</t>
  </si>
  <si>
    <t>Количество обращений за получением срочных социальных услуг за полугодие, год.(с учетом повторных обращений)</t>
  </si>
  <si>
    <t>Обстоятельства, в связи с наличием которых гражданин признан нуждающимся в социальном обслуживании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</si>
  <si>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</si>
  <si>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т.ч. ребенка-инвалида или детей-инвалидов, нуждающихся в постоянном постороннем уходе</t>
  </si>
  <si>
    <t>наличие ребенка или детей (в т.ч. находящихся под опекой, попечительством), испытывающих трудности в социальной адаптации</t>
  </si>
  <si>
    <t>отсутствие возможности обеспечения ухода (в т.ч. временного) за инвалидом, ребенком, детьми, а также отсутствие попечения над ними</t>
  </si>
  <si>
    <t>наличие внутрисемейного конфликта, в т.ч.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</si>
  <si>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т.ч. у лица, не достигнувшего возраста 23 -х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</si>
  <si>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</si>
  <si>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сов.</t>
  </si>
  <si>
    <t>н/л</t>
  </si>
  <si>
    <t>в стационарной форме</t>
  </si>
  <si>
    <t>Х</t>
  </si>
  <si>
    <t>в полустационарной форме</t>
  </si>
  <si>
    <t>в форме социального обслуживания на дому</t>
  </si>
  <si>
    <t>Получатели срочных социальных услуг</t>
  </si>
  <si>
    <t>итого по учреждению</t>
  </si>
  <si>
    <t xml:space="preserve">в стационарной форме </t>
  </si>
  <si>
    <t>стационарная форма социального обслуживания</t>
  </si>
  <si>
    <t>полустационарная форма социального обслуживания</t>
  </si>
  <si>
    <t>наименования видов социальных услуг</t>
  </si>
  <si>
    <t xml:space="preserve">итого 
</t>
  </si>
  <si>
    <t>соц.-бытовые</t>
  </si>
  <si>
    <t>соц.-медицинские</t>
  </si>
  <si>
    <t>соц.-психологические</t>
  </si>
  <si>
    <t>соц.-педагогические</t>
  </si>
  <si>
    <t>соц.-трудовые</t>
  </si>
  <si>
    <t>соц.-правовые</t>
  </si>
  <si>
    <t>услуги в целях ПКП получателей соц. услуг</t>
  </si>
  <si>
    <t>форма социального обслуживания на дому</t>
  </si>
  <si>
    <t>срочные услуги</t>
  </si>
  <si>
    <t>итого</t>
  </si>
  <si>
    <t>1. Обеспечение горячим питанием или наборами продуктов</t>
  </si>
  <si>
    <t>х</t>
  </si>
  <si>
    <t>2. Обеспечение одеждой, обувью и другими предметами первой необходимости;</t>
  </si>
  <si>
    <t>3. Содействие в получении временного жилого помещения</t>
  </si>
  <si>
    <t>4. Содействие в получении юридической помощи</t>
  </si>
  <si>
    <t>5. Содействие в получени экстренной психологической помощи, в том числе по "телефону доверия"</t>
  </si>
  <si>
    <t>6. Содействие в сборе документов гражданам в целях признания их нуждающимися в социальном обслуживании</t>
  </si>
  <si>
    <t>Дополнительные платные срочные услуги (указать наименование)</t>
  </si>
  <si>
    <t>…………………</t>
  </si>
  <si>
    <t xml:space="preserve">итого </t>
  </si>
  <si>
    <t>Показатели</t>
  </si>
  <si>
    <t>Граждане, которым в соответствии с ИППСУ оказано содействие в предоставлении помощи, не относящейся к социальным  услугам (социальное сопровождение)</t>
  </si>
  <si>
    <t>в том числе:</t>
  </si>
  <si>
    <t>медицинской</t>
  </si>
  <si>
    <t>психологической</t>
  </si>
  <si>
    <t>педагогической</t>
  </si>
  <si>
    <t>юридической</t>
  </si>
  <si>
    <t>социальной</t>
  </si>
  <si>
    <t xml:space="preserve">иной помощи: </t>
  </si>
  <si>
    <t>Подразделение по Петрозаводскому городскому округу и Прионежскому району</t>
  </si>
  <si>
    <t>Подразделение по Лоухскому району</t>
  </si>
  <si>
    <t>Подразделение по Беломорскому району</t>
  </si>
  <si>
    <t>Подразделение по Муезерскому району</t>
  </si>
  <si>
    <t>Подразделение по Костомукшскому городскому округу</t>
  </si>
  <si>
    <t>Подразделение по Медвежьегорскому району</t>
  </si>
  <si>
    <t>Подразделение по Кондопожскому району</t>
  </si>
  <si>
    <t>Подразделение по Суоярвскому району</t>
  </si>
  <si>
    <t>Подразделение по Пряжинскому району</t>
  </si>
  <si>
    <t>Подразделение по Пудожскому району</t>
  </si>
  <si>
    <t>Подразделение по Лахденпохскому району</t>
  </si>
  <si>
    <t>Подразделение по Олонецкому району</t>
  </si>
  <si>
    <t>Подразделение по Калевальскому району</t>
  </si>
  <si>
    <t>Подразделение по Кемскому району</t>
  </si>
  <si>
    <t>Подразделение по Сортавальскому району</t>
  </si>
  <si>
    <t xml:space="preserve">17. ГБУ СО РК "КЦСОН РК" </t>
  </si>
  <si>
    <t>форма обслуживания</t>
  </si>
  <si>
    <t>Итого по подразделению</t>
  </si>
  <si>
    <t xml:space="preserve"> Подразделение по Калевальскому району</t>
  </si>
  <si>
    <t xml:space="preserve">Подразделение по Питкярантскому району </t>
  </si>
  <si>
    <t xml:space="preserve">Подразделение по Пудожскому району </t>
  </si>
  <si>
    <t xml:space="preserve"> Подразделение по Сегежскому району</t>
  </si>
  <si>
    <t xml:space="preserve">Подразделение по Беломорскому району </t>
  </si>
  <si>
    <t xml:space="preserve">Подразделение по Лахденпохскому району </t>
  </si>
  <si>
    <t xml:space="preserve">Подразделение по Муезерскому району </t>
  </si>
  <si>
    <t xml:space="preserve">Подразделение по Кондопожскому району </t>
  </si>
  <si>
    <t xml:space="preserve">Подразделение по Костомукшскому городскому округу     </t>
  </si>
  <si>
    <t xml:space="preserve">Подразделение по Лоухскому району  </t>
  </si>
  <si>
    <t xml:space="preserve">Подразделение по Муезерскому району  </t>
  </si>
  <si>
    <t xml:space="preserve">Подразделение по Медвежьегорскому району  </t>
  </si>
  <si>
    <t xml:space="preserve">Подразделение по Олонецкому району </t>
  </si>
  <si>
    <t xml:space="preserve">Подразделение по Пряжинскому району </t>
  </si>
  <si>
    <t xml:space="preserve">Подразделение по Сегежскому району </t>
  </si>
  <si>
    <t xml:space="preserve">Подразделение по Костомукшскому городскому округу </t>
  </si>
  <si>
    <t xml:space="preserve">Подразделение по Пудожскому району  </t>
  </si>
  <si>
    <t>итого по учреждению по всем видам</t>
  </si>
  <si>
    <t>без срочки</t>
  </si>
  <si>
    <t>общая</t>
  </si>
  <si>
    <t>ИТОГО ПО УЧРЕЖДЕНИЮ</t>
  </si>
  <si>
    <t>17. ГБУ СО РК "КЦСОН РК"</t>
  </si>
  <si>
    <r>
      <t xml:space="preserve">Численность получателей социальных услуг </t>
    </r>
    <r>
      <rPr>
        <b/>
        <sz val="11"/>
        <color indexed="10"/>
        <rFont val="Times New Roman"/>
        <family val="1"/>
      </rPr>
      <t xml:space="preserve">за ПОЛУГОДИЕ </t>
    </r>
    <r>
      <rPr>
        <sz val="11"/>
        <rFont val="Times New Roman"/>
        <family val="1"/>
      </rPr>
      <t xml:space="preserve"> (чел.)</t>
    </r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</si>
  <si>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10"/>
        <rFont val="Times New Roman"/>
        <family val="1"/>
      </rPr>
      <t>за ПОЛУГОДИЕ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</si>
  <si>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10"/>
        <rFont val="Times New Roman"/>
        <family val="1"/>
      </rPr>
      <t>за ГОД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</si>
  <si>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дополнительных платных услуг не включенных в перечень услуг РК </t>
    </r>
    <r>
      <rPr>
        <b/>
        <sz val="11"/>
        <color indexed="10"/>
        <rFont val="Times New Roman"/>
        <family val="1"/>
      </rPr>
      <t>за ГОД</t>
    </r>
    <r>
      <rPr>
        <sz val="11"/>
        <rFont val="Times New Roman"/>
        <family val="1"/>
      </rPr>
      <t xml:space="preserve"> (ед.)</t>
    </r>
  </si>
  <si>
    <r>
      <t xml:space="preserve">Численность получателей услуг, получивших услуги  по социальному сопровождению, за  </t>
    </r>
    <r>
      <rPr>
        <b/>
        <sz val="11"/>
        <color indexed="10"/>
        <rFont val="Times New Roman"/>
        <family val="1"/>
      </rPr>
      <t>ПОЛУГОДИЕ (чел)</t>
    </r>
  </si>
  <si>
    <r>
      <t xml:space="preserve">Численность получателей услуг, получивших услуги  по социальному сопровождению, за  </t>
    </r>
    <r>
      <rPr>
        <b/>
        <sz val="11"/>
        <color indexed="10"/>
        <rFont val="Times New Roman"/>
        <family val="1"/>
      </rPr>
      <t>ГОД (чел)</t>
    </r>
  </si>
  <si>
    <t>(наименование поставщика социальных услуг)</t>
  </si>
  <si>
    <t>Инвалиды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имеющих
группу инвалидности) (чел.)*</t>
  </si>
  <si>
    <t>Участники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не имеющих группу инвалидности) (чел.)*</t>
  </si>
  <si>
    <t>Ветераны Великой Отечественной войны (за исключением
инвалидов и участников Великой Отечественной войны)
(чел.)*</t>
  </si>
  <si>
    <t>стационарная
форма социального обслуживания</t>
  </si>
  <si>
    <t>полустационарная
форма социального обслуживания</t>
  </si>
  <si>
    <t>форма социального обслуживания
на дому</t>
  </si>
  <si>
    <t>общая численность получателей социальных услуг</t>
  </si>
  <si>
    <t>из них:</t>
  </si>
  <si>
    <t>бесплатно</t>
  </si>
  <si>
    <t>за плату/частичную плату</t>
  </si>
  <si>
    <t>Справочно:</t>
  </si>
  <si>
    <t>* При подсчете учитывать получателя социальных услуг один раз.</t>
  </si>
  <si>
    <t xml:space="preserve">Исполнитель: </t>
  </si>
  <si>
    <t xml:space="preserve">                                                          (ФИО, должность, телефон)</t>
  </si>
  <si>
    <t>ВСЕГО</t>
  </si>
  <si>
    <t>ИТОГО ПО УЧРЕЖДЕНИЮ:</t>
  </si>
  <si>
    <r>
      <t xml:space="preserve">Общая численность получателей социальных услуг </t>
    </r>
    <r>
      <rPr>
        <b/>
        <sz val="10"/>
        <color indexed="10"/>
        <rFont val="Times New Roman"/>
        <family val="1"/>
      </rPr>
      <t xml:space="preserve">за полугодие </t>
    </r>
    <r>
      <rPr>
        <sz val="10"/>
        <rFont val="Times New Roman"/>
        <family val="1"/>
      </rPr>
      <t xml:space="preserve"> (чел.)</t>
    </r>
  </si>
  <si>
    <t>КАТЕГОРИИ</t>
  </si>
  <si>
    <t>Граждане пожилого возраста (старше 60 лет), за исключением инвалидов</t>
  </si>
  <si>
    <t>Инвалиды пожилого возраста (старше 60 лет)</t>
  </si>
  <si>
    <t>Лица БОМЖ</t>
  </si>
  <si>
    <t>Лица, освободившиеся из мест лишения свободы  (при наличии данной информации)</t>
  </si>
  <si>
    <t>Дети-инвалиды</t>
  </si>
  <si>
    <t>Родители (законные представители) детей-инвалидов</t>
  </si>
  <si>
    <t>Дети в трудной жизненной ситуации и дети, находящиеся в социально опасном положении</t>
  </si>
  <si>
    <t>Родители (законные представители) детей, находящихся в трудной жизненной ситуации и детей, находящихся в социально опасном положении</t>
  </si>
  <si>
    <t>Иная категория получателей социальных услуг (указать)</t>
  </si>
  <si>
    <t>ГОСУДАРСТВЕННЫЕ УЧРЕЖДЕНИЯ</t>
  </si>
  <si>
    <t>Количество граждан из числа ветеранов и инвалидов ВОв, получавших в _____ году социальные услуги бесплатно в соотвествии с постановлением Правительства РК от 02.09.2019 N 335-П "Об определении категорий граждан, помимо установленных статьей 31 Федерального закона от 28 декабря 2013 года N 442-ФЗ "Об основах социального обслуживания граждан в Российской Федерации", которым социальные услуги предоставляются бесплатно", составляет:</t>
  </si>
  <si>
    <t>Инвалиды трудоспособного возраста (от 18 до 60 лет)</t>
  </si>
  <si>
    <t>Лица из числа детей-сирот и детей, оставшихся без попечения родителей  (до 23 лет)</t>
  </si>
  <si>
    <t>Дети-сироты и дети, оставшиеся без попечения родителей</t>
  </si>
  <si>
    <t>Родители, лишенные родительских прав (ограниченные в правах)</t>
  </si>
  <si>
    <t>Петрозаводск</t>
  </si>
  <si>
    <t>Прионежье</t>
  </si>
  <si>
    <r>
      <t xml:space="preserve">количество оказанных дополнительных платных услуг </t>
    </r>
    <r>
      <rPr>
        <u val="single"/>
        <sz val="11"/>
        <rFont val="Times New Roman"/>
        <family val="1"/>
      </rPr>
      <t>не включенных в перечень</t>
    </r>
    <r>
      <rPr>
        <sz val="11"/>
        <rFont val="Times New Roman"/>
        <family val="1"/>
      </rPr>
      <t xml:space="preserve"> услуг РК </t>
    </r>
    <r>
      <rPr>
        <b/>
        <sz val="11"/>
        <color indexed="10"/>
        <rFont val="Times New Roman"/>
        <family val="1"/>
      </rPr>
      <t>за ПОЛУГОДИЕ</t>
    </r>
    <r>
      <rPr>
        <sz val="11"/>
        <rFont val="Times New Roman"/>
        <family val="1"/>
      </rPr>
      <t xml:space="preserve"> (ед.)</t>
    </r>
  </si>
  <si>
    <r>
      <t>Численность получателей социальных услуг</t>
    </r>
    <r>
      <rPr>
        <b/>
        <sz val="11"/>
        <color indexed="10"/>
        <rFont val="Times New Roman"/>
        <family val="1"/>
      </rPr>
      <t xml:space="preserve"> за ПОЛУГОДИЕ (чел.) </t>
    </r>
  </si>
  <si>
    <r>
      <t xml:space="preserve">получатели социальных услуг на основе договоров и индивидуальных программ предоставления социальных услуг (чел.) </t>
    </r>
    <r>
      <rPr>
        <sz val="11"/>
        <rFont val="Times New Roman"/>
        <family val="1"/>
      </rPr>
      <t xml:space="preserve">
 </t>
    </r>
  </si>
  <si>
    <r>
      <t xml:space="preserve">Общая численность получателей социальных услуг </t>
    </r>
    <r>
      <rPr>
        <b/>
        <sz val="10"/>
        <color indexed="10"/>
        <rFont val="Times New Roman"/>
        <family val="1"/>
      </rPr>
      <t>за ГОД</t>
    </r>
    <r>
      <rPr>
        <sz val="10"/>
        <rFont val="Times New Roman"/>
        <family val="1"/>
      </rPr>
      <t xml:space="preserve"> (чел.) </t>
    </r>
  </si>
  <si>
    <t>граждане в ТЖС</t>
  </si>
  <si>
    <t>граждане до 60 лет без инвалидности</t>
  </si>
  <si>
    <t>СВЕДЕНИЯ о получателях социальных услуг в Республике Карелия за 1 полугодие 2023 года</t>
  </si>
  <si>
    <t>СВЕДЕНИЯ о категориях получателей социальных услуг за 1 полугодие 2023 года</t>
  </si>
  <si>
    <t xml:space="preserve">СВЕДЕНИЯ
о предоставлении социальных услуг в Республике Карелия за 1 полугодие 2023 года </t>
  </si>
  <si>
    <t xml:space="preserve">СВЕДЕНИЯ
о предоставлении услуг, не относящихся к социальным услугам (социальное сопровождение)
 за  1 полугодие 2023 года </t>
  </si>
  <si>
    <t xml:space="preserve">Сведения об условиях предоставления социальных услуг инвалидам, участникам, ветеранам Великой Отечественной войны за 2023 год </t>
  </si>
  <si>
    <t>Подразделение по Суоярвскому муниципальному округу</t>
  </si>
  <si>
    <t>иной помощи: трудовой, социокультурной, оздоровительной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</si>
</sst>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62"/>
      <name val="Cambria"/>
      <family val="1"/>
    </font>
    <font>
      <sz val="11"/>
      <name val="Times New Roman ANSI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/>
    </border>
    <border>
      <left style="thin"/>
      <right style="medium"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0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40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40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40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40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40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40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41" fillId="23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41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41" fillId="26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41" fillId="27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41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4" borderId="0" applyNumberFormat="0" applyBorder="0" applyAlignment="0" applyProtection="0"/>
    <xf numFmtId="0" fontId="41" fillId="29" borderId="0" applyNumberFormat="0" applyBorder="0" applyAlignment="0" applyProtection="0"/>
    <xf numFmtId="0" fontId="19" fillId="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2" fillId="2" borderId="1" applyNumberFormat="0" applyAlignment="0" applyProtection="0"/>
    <xf numFmtId="0" fontId="22" fillId="2" borderId="1" applyNumberFormat="0" applyAlignment="0" applyProtection="0"/>
    <xf numFmtId="0" fontId="27" fillId="33" borderId="2" applyNumberFormat="0" applyAlignment="0" applyProtection="0"/>
    <xf numFmtId="0" fontId="27" fillId="33" borderId="2" applyNumberFormat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4" fillId="6" borderId="7" applyNumberFormat="0" applyFont="0" applyAlignment="0" applyProtection="0"/>
    <xf numFmtId="0" fontId="34" fillId="6" borderId="7" applyNumberFormat="0" applyFon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1" borderId="9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43" fillId="42" borderId="10" applyNumberFormat="0" applyAlignment="0" applyProtection="0"/>
    <xf numFmtId="0" fontId="44" fillId="42" borderId="9" applyNumberFormat="0" applyAlignment="0" applyProtection="0"/>
    <xf numFmtId="0" fontId="45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50" fillId="43" borderId="16" applyNumberFormat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4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47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48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49" borderId="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5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48" borderId="8" xfId="0" applyFont="1" applyFill="1" applyBorder="1" applyAlignment="1">
      <alignment horizontal="center" vertical="center" wrapText="1"/>
    </xf>
    <xf numFmtId="0" fontId="9" fillId="49" borderId="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48" borderId="29" xfId="0" applyFont="1" applyFill="1" applyBorder="1" applyAlignment="1">
      <alignment horizontal="center" vertical="center" wrapText="1"/>
    </xf>
    <xf numFmtId="0" fontId="6" fillId="48" borderId="3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49" borderId="30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48" borderId="35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9" fillId="48" borderId="3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50" borderId="37" xfId="0" applyFont="1" applyFill="1" applyBorder="1" applyAlignment="1">
      <alignment horizontal="center" vertical="center" wrapText="1"/>
    </xf>
    <xf numFmtId="0" fontId="9" fillId="48" borderId="3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6" fillId="51" borderId="33" xfId="0" applyFont="1" applyFill="1" applyBorder="1" applyAlignment="1">
      <alignment/>
    </xf>
    <xf numFmtId="0" fontId="9" fillId="52" borderId="33" xfId="0" applyFont="1" applyFill="1" applyBorder="1" applyAlignment="1">
      <alignment horizontal="center" vertical="center" wrapText="1"/>
    </xf>
    <xf numFmtId="0" fontId="6" fillId="53" borderId="33" xfId="0" applyFont="1" applyFill="1" applyBorder="1" applyAlignment="1">
      <alignment horizontal="center" vertical="center" wrapText="1"/>
    </xf>
    <xf numFmtId="0" fontId="9" fillId="54" borderId="33" xfId="0" applyFont="1" applyFill="1" applyBorder="1" applyAlignment="1">
      <alignment horizontal="center" vertical="center" wrapText="1"/>
    </xf>
    <xf numFmtId="0" fontId="6" fillId="55" borderId="33" xfId="0" applyFont="1" applyFill="1" applyBorder="1" applyAlignment="1">
      <alignment horizontal="center" vertical="center" wrapText="1"/>
    </xf>
    <xf numFmtId="0" fontId="6" fillId="56" borderId="33" xfId="0" applyFont="1" applyFill="1" applyBorder="1" applyAlignment="1">
      <alignment/>
    </xf>
    <xf numFmtId="0" fontId="6" fillId="56" borderId="33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/>
    </xf>
    <xf numFmtId="0" fontId="9" fillId="0" borderId="3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6" fillId="57" borderId="40" xfId="0" applyFont="1" applyFill="1" applyBorder="1" applyAlignment="1">
      <alignment horizontal="center" vertical="top" wrapText="1"/>
    </xf>
    <xf numFmtId="0" fontId="6" fillId="57" borderId="40" xfId="0" applyFont="1" applyFill="1" applyBorder="1" applyAlignment="1">
      <alignment horizontal="center" vertical="center"/>
    </xf>
    <xf numFmtId="0" fontId="6" fillId="57" borderId="4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top" wrapText="1"/>
    </xf>
    <xf numFmtId="0" fontId="9" fillId="10" borderId="33" xfId="0" applyFont="1" applyFill="1" applyBorder="1" applyAlignment="1">
      <alignment horizontal="center" vertical="center"/>
    </xf>
    <xf numFmtId="0" fontId="9" fillId="10" borderId="4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top" wrapText="1"/>
    </xf>
    <xf numFmtId="0" fontId="9" fillId="10" borderId="36" xfId="0" applyFont="1" applyFill="1" applyBorder="1" applyAlignment="1">
      <alignment horizontal="center" vertical="center"/>
    </xf>
    <xf numFmtId="0" fontId="9" fillId="10" borderId="43" xfId="0" applyFont="1" applyFill="1" applyBorder="1" applyAlignment="1">
      <alignment horizontal="center" vertical="center"/>
    </xf>
    <xf numFmtId="0" fontId="9" fillId="58" borderId="44" xfId="0" applyFont="1" applyFill="1" applyBorder="1" applyAlignment="1">
      <alignment horizontal="left" vertical="top" wrapText="1"/>
    </xf>
    <xf numFmtId="0" fontId="9" fillId="58" borderId="4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Border="1" applyAlignment="1">
      <alignment/>
    </xf>
    <xf numFmtId="0" fontId="9" fillId="58" borderId="40" xfId="0" applyFont="1" applyFill="1" applyBorder="1" applyAlignment="1">
      <alignment horizontal="left" vertical="top" wrapText="1"/>
    </xf>
    <xf numFmtId="0" fontId="9" fillId="58" borderId="40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Border="1" applyAlignment="1">
      <alignment/>
    </xf>
    <xf numFmtId="0" fontId="9" fillId="58" borderId="40" xfId="0" applyFont="1" applyFill="1" applyBorder="1" applyAlignment="1">
      <alignment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5" xfId="0" applyFont="1" applyBorder="1" applyAlignment="1">
      <alignment/>
    </xf>
    <xf numFmtId="0" fontId="6" fillId="59" borderId="40" xfId="0" applyFont="1" applyFill="1" applyBorder="1" applyAlignment="1">
      <alignment horizontal="center" vertical="top" wrapText="1"/>
    </xf>
    <xf numFmtId="0" fontId="6" fillId="59" borderId="40" xfId="0" applyFont="1" applyFill="1" applyBorder="1" applyAlignment="1">
      <alignment horizontal="center" vertical="center"/>
    </xf>
    <xf numFmtId="0" fontId="6" fillId="59" borderId="41" xfId="0" applyFont="1" applyFill="1" applyBorder="1" applyAlignment="1">
      <alignment horizontal="center" vertical="center"/>
    </xf>
    <xf numFmtId="0" fontId="6" fillId="60" borderId="40" xfId="0" applyFont="1" applyFill="1" applyBorder="1" applyAlignment="1">
      <alignment horizontal="center" vertical="top" wrapText="1"/>
    </xf>
    <xf numFmtId="0" fontId="6" fillId="60" borderId="40" xfId="0" applyFont="1" applyFill="1" applyBorder="1" applyAlignment="1">
      <alignment horizontal="center" vertical="center"/>
    </xf>
    <xf numFmtId="0" fontId="6" fillId="60" borderId="41" xfId="0" applyFont="1" applyFill="1" applyBorder="1" applyAlignment="1">
      <alignment horizontal="center" vertical="center"/>
    </xf>
    <xf numFmtId="0" fontId="6" fillId="18" borderId="40" xfId="0" applyFont="1" applyFill="1" applyBorder="1" applyAlignment="1">
      <alignment horizontal="center" vertical="top" wrapText="1"/>
    </xf>
    <xf numFmtId="0" fontId="6" fillId="61" borderId="40" xfId="0" applyFont="1" applyFill="1" applyBorder="1" applyAlignment="1">
      <alignment horizontal="center" vertical="center"/>
    </xf>
    <xf numFmtId="0" fontId="6" fillId="18" borderId="40" xfId="0" applyFont="1" applyFill="1" applyBorder="1" applyAlignment="1">
      <alignment horizontal="center"/>
    </xf>
    <xf numFmtId="0" fontId="6" fillId="18" borderId="41" xfId="0" applyFont="1" applyFill="1" applyBorder="1" applyAlignment="1">
      <alignment horizontal="center"/>
    </xf>
    <xf numFmtId="0" fontId="9" fillId="52" borderId="33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9" fillId="48" borderId="36" xfId="0" applyFont="1" applyFill="1" applyBorder="1" applyAlignment="1">
      <alignment horizontal="center" vertical="center"/>
    </xf>
    <xf numFmtId="0" fontId="6" fillId="62" borderId="44" xfId="0" applyFont="1" applyFill="1" applyBorder="1" applyAlignment="1">
      <alignment horizontal="center" vertical="center"/>
    </xf>
    <xf numFmtId="0" fontId="6" fillId="58" borderId="44" xfId="0" applyFont="1" applyFill="1" applyBorder="1" applyAlignment="1">
      <alignment horizontal="center"/>
    </xf>
    <xf numFmtId="0" fontId="11" fillId="0" borderId="33" xfId="0" applyFont="1" applyBorder="1" applyAlignment="1">
      <alignment horizontal="left" vertical="top" wrapText="1"/>
    </xf>
    <xf numFmtId="0" fontId="9" fillId="48" borderId="3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wrapText="1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62" borderId="33" xfId="0" applyFont="1" applyFill="1" applyBorder="1" applyAlignment="1">
      <alignment horizontal="center" vertical="center"/>
    </xf>
    <xf numFmtId="0" fontId="6" fillId="58" borderId="33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 vertical="top" wrapText="1"/>
    </xf>
    <xf numFmtId="0" fontId="6" fillId="5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3" borderId="33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left" vertical="top" wrapText="1"/>
    </xf>
    <xf numFmtId="0" fontId="6" fillId="58" borderId="40" xfId="0" applyFont="1" applyFill="1" applyBorder="1" applyAlignment="1">
      <alignment horizontal="center" vertical="center"/>
    </xf>
    <xf numFmtId="0" fontId="6" fillId="58" borderId="4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top" wrapText="1"/>
    </xf>
    <xf numFmtId="0" fontId="9" fillId="0" borderId="42" xfId="0" applyFont="1" applyBorder="1" applyAlignment="1">
      <alignment/>
    </xf>
    <xf numFmtId="0" fontId="12" fillId="0" borderId="36" xfId="0" applyFont="1" applyFill="1" applyBorder="1" applyAlignment="1">
      <alignment horizontal="left" vertical="top" wrapText="1"/>
    </xf>
    <xf numFmtId="0" fontId="9" fillId="0" borderId="43" xfId="0" applyFont="1" applyBorder="1" applyAlignment="1">
      <alignment/>
    </xf>
    <xf numFmtId="0" fontId="6" fillId="10" borderId="40" xfId="0" applyFont="1" applyFill="1" applyBorder="1" applyAlignment="1">
      <alignment horizontal="center" vertical="center"/>
    </xf>
    <xf numFmtId="0" fontId="6" fillId="10" borderId="41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top" wrapText="1"/>
    </xf>
    <xf numFmtId="0" fontId="6" fillId="10" borderId="42" xfId="0" applyFont="1" applyFill="1" applyBorder="1" applyAlignment="1">
      <alignment horizontal="center" vertical="top" wrapText="1"/>
    </xf>
    <xf numFmtId="0" fontId="6" fillId="10" borderId="36" xfId="0" applyFont="1" applyFill="1" applyBorder="1" applyAlignment="1">
      <alignment horizontal="center" vertical="top" wrapText="1"/>
    </xf>
    <xf numFmtId="0" fontId="6" fillId="10" borderId="4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58" borderId="48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9" fillId="50" borderId="33" xfId="0" applyFont="1" applyFill="1" applyBorder="1" applyAlignment="1">
      <alignment horizontal="left" vertical="center" wrapText="1"/>
    </xf>
    <xf numFmtId="0" fontId="9" fillId="63" borderId="3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/>
    </xf>
    <xf numFmtId="0" fontId="3" fillId="48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" fillId="5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48" borderId="2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/>
    </xf>
    <xf numFmtId="0" fontId="3" fillId="48" borderId="35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" fillId="50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51" borderId="33" xfId="0" applyFont="1" applyFill="1" applyBorder="1" applyAlignment="1">
      <alignment/>
    </xf>
    <xf numFmtId="0" fontId="1" fillId="52" borderId="33" xfId="0" applyFont="1" applyFill="1" applyBorder="1" applyAlignment="1">
      <alignment horizontal="center" vertical="center" wrapText="1"/>
    </xf>
    <xf numFmtId="0" fontId="3" fillId="53" borderId="33" xfId="0" applyFont="1" applyFill="1" applyBorder="1" applyAlignment="1">
      <alignment horizontal="center" vertical="center" wrapText="1"/>
    </xf>
    <xf numFmtId="0" fontId="1" fillId="54" borderId="33" xfId="0" applyFont="1" applyFill="1" applyBorder="1" applyAlignment="1">
      <alignment horizontal="center" vertical="center" wrapText="1"/>
    </xf>
    <xf numFmtId="0" fontId="3" fillId="55" borderId="33" xfId="0" applyFont="1" applyFill="1" applyBorder="1" applyAlignment="1">
      <alignment horizontal="center" vertical="center" wrapText="1"/>
    </xf>
    <xf numFmtId="0" fontId="3" fillId="56" borderId="33" xfId="0" applyFont="1" applyFill="1" applyBorder="1" applyAlignment="1">
      <alignment/>
    </xf>
    <xf numFmtId="0" fontId="3" fillId="56" borderId="3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textRotation="90" wrapText="1"/>
    </xf>
    <xf numFmtId="0" fontId="9" fillId="58" borderId="33" xfId="0" applyFont="1" applyFill="1" applyBorder="1" applyAlignment="1">
      <alignment horizontal="left"/>
    </xf>
    <xf numFmtId="0" fontId="9" fillId="58" borderId="51" xfId="0" applyFont="1" applyFill="1" applyBorder="1" applyAlignment="1">
      <alignment horizontal="center" wrapText="1"/>
    </xf>
    <xf numFmtId="0" fontId="9" fillId="56" borderId="47" xfId="0" applyFont="1" applyFill="1" applyBorder="1" applyAlignment="1">
      <alignment horizontal="center"/>
    </xf>
    <xf numFmtId="0" fontId="9" fillId="56" borderId="33" xfId="0" applyFont="1" applyFill="1" applyBorder="1" applyAlignment="1">
      <alignment horizontal="center" wrapText="1"/>
    </xf>
    <xf numFmtId="0" fontId="9" fillId="56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44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33" xfId="0" applyFont="1" applyFill="1" applyBorder="1" applyAlignment="1">
      <alignment wrapText="1"/>
    </xf>
    <xf numFmtId="0" fontId="9" fillId="56" borderId="3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53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51" borderId="33" xfId="0" applyFont="1" applyFill="1" applyBorder="1" applyAlignment="1">
      <alignment horizontal="center" vertical="center"/>
    </xf>
    <xf numFmtId="0" fontId="6" fillId="64" borderId="33" xfId="0" applyFont="1" applyFill="1" applyBorder="1" applyAlignment="1">
      <alignment horizontal="center" vertical="center" wrapText="1"/>
    </xf>
    <xf numFmtId="0" fontId="6" fillId="54" borderId="33" xfId="0" applyFont="1" applyFill="1" applyBorder="1" applyAlignment="1">
      <alignment horizontal="center" vertical="center" wrapText="1"/>
    </xf>
    <xf numFmtId="0" fontId="35" fillId="0" borderId="44" xfId="141" applyFont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left" vertical="top" wrapText="1"/>
    </xf>
    <xf numFmtId="0" fontId="61" fillId="0" borderId="50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61" fillId="65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9" fillId="51" borderId="36" xfId="0" applyFont="1" applyFill="1" applyBorder="1" applyAlignment="1">
      <alignment horizontal="center" vertical="center"/>
    </xf>
    <xf numFmtId="0" fontId="37" fillId="0" borderId="51" xfId="141" applyFont="1" applyBorder="1" applyAlignment="1">
      <alignment horizontal="center"/>
      <protection/>
    </xf>
    <xf numFmtId="0" fontId="37" fillId="0" borderId="48" xfId="141" applyFont="1" applyBorder="1" applyAlignment="1">
      <alignment horizontal="center"/>
      <protection/>
    </xf>
    <xf numFmtId="0" fontId="9" fillId="0" borderId="44" xfId="141" applyFont="1" applyBorder="1" applyAlignment="1">
      <alignment horizontal="center" vertical="center"/>
      <protection/>
    </xf>
    <xf numFmtId="0" fontId="9" fillId="0" borderId="44" xfId="142" applyFont="1" applyBorder="1" applyAlignment="1">
      <alignment horizontal="center" vertical="center"/>
      <protection/>
    </xf>
    <xf numFmtId="0" fontId="9" fillId="0" borderId="45" xfId="142" applyFont="1" applyBorder="1" applyAlignment="1">
      <alignment horizontal="center" vertical="center"/>
      <protection/>
    </xf>
    <xf numFmtId="0" fontId="9" fillId="0" borderId="33" xfId="142" applyFont="1" applyBorder="1" applyAlignment="1">
      <alignment horizontal="center" vertical="center"/>
      <protection/>
    </xf>
    <xf numFmtId="0" fontId="35" fillId="0" borderId="44" xfId="141" applyFont="1" applyFill="1" applyBorder="1" applyAlignment="1">
      <alignment horizontal="center" vertical="center"/>
      <protection/>
    </xf>
    <xf numFmtId="0" fontId="9" fillId="0" borderId="44" xfId="142" applyFont="1" applyFill="1" applyBorder="1" applyAlignment="1">
      <alignment horizontal="center" vertical="center"/>
      <protection/>
    </xf>
    <xf numFmtId="0" fontId="6" fillId="5" borderId="44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66" borderId="67" xfId="0" applyFont="1" applyFill="1" applyBorder="1" applyAlignment="1">
      <alignment horizontal="center" vertical="center"/>
    </xf>
    <xf numFmtId="0" fontId="6" fillId="66" borderId="63" xfId="0" applyFont="1" applyFill="1" applyBorder="1" applyAlignment="1">
      <alignment horizontal="center" vertical="center"/>
    </xf>
    <xf numFmtId="0" fontId="6" fillId="66" borderId="27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3" fillId="66" borderId="67" xfId="0" applyFont="1" applyFill="1" applyBorder="1" applyAlignment="1">
      <alignment horizontal="center" vertical="center"/>
    </xf>
    <xf numFmtId="0" fontId="3" fillId="66" borderId="6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14" fillId="67" borderId="3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9" fillId="50" borderId="71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9" fillId="0" borderId="73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67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 wrapText="1"/>
    </xf>
    <xf numFmtId="0" fontId="6" fillId="0" borderId="76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center" vertical="top" wrapText="1"/>
    </xf>
    <xf numFmtId="0" fontId="6" fillId="0" borderId="78" xfId="0" applyFont="1" applyBorder="1" applyAlignment="1">
      <alignment horizontal="center" vertical="top" wrapText="1"/>
    </xf>
    <xf numFmtId="0" fontId="6" fillId="68" borderId="40" xfId="0" applyFont="1" applyFill="1" applyBorder="1" applyAlignment="1">
      <alignment horizontal="center" vertical="top" wrapText="1"/>
    </xf>
    <xf numFmtId="0" fontId="6" fillId="68" borderId="33" xfId="0" applyFont="1" applyFill="1" applyBorder="1" applyAlignment="1">
      <alignment horizontal="center" vertical="top" wrapText="1"/>
    </xf>
    <xf numFmtId="0" fontId="6" fillId="68" borderId="36" xfId="0" applyFont="1" applyFill="1" applyBorder="1" applyAlignment="1">
      <alignment horizontal="center" vertical="top" wrapText="1"/>
    </xf>
    <xf numFmtId="0" fontId="6" fillId="49" borderId="40" xfId="0" applyFont="1" applyFill="1" applyBorder="1" applyAlignment="1">
      <alignment horizontal="center" vertical="top" wrapText="1"/>
    </xf>
    <xf numFmtId="0" fontId="6" fillId="49" borderId="33" xfId="0" applyFont="1" applyFill="1" applyBorder="1" applyAlignment="1">
      <alignment horizontal="center" vertical="top" wrapText="1"/>
    </xf>
    <xf numFmtId="0" fontId="6" fillId="49" borderId="36" xfId="0" applyFont="1" applyFill="1" applyBorder="1" applyAlignment="1">
      <alignment horizontal="center" vertical="top" wrapText="1"/>
    </xf>
    <xf numFmtId="0" fontId="6" fillId="66" borderId="34" xfId="0" applyFont="1" applyFill="1" applyBorder="1" applyAlignment="1">
      <alignment horizontal="center"/>
    </xf>
    <xf numFmtId="0" fontId="8" fillId="0" borderId="34" xfId="0" applyFont="1" applyBorder="1" applyAlignment="1">
      <alignment/>
    </xf>
    <xf numFmtId="0" fontId="9" fillId="50" borderId="79" xfId="0" applyFont="1" applyFill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left" vertical="top" wrapText="1"/>
    </xf>
    <xf numFmtId="0" fontId="8" fillId="7" borderId="19" xfId="0" applyFont="1" applyFill="1" applyBorder="1" applyAlignment="1">
      <alignment horizontal="left" wrapText="1"/>
    </xf>
    <xf numFmtId="0" fontId="8" fillId="7" borderId="44" xfId="0" applyFont="1" applyFill="1" applyBorder="1" applyAlignment="1">
      <alignment horizontal="left" wrapText="1"/>
    </xf>
    <xf numFmtId="0" fontId="9" fillId="50" borderId="82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left" vertical="top" wrapText="1"/>
    </xf>
    <xf numFmtId="0" fontId="6" fillId="5" borderId="46" xfId="0" applyFont="1" applyFill="1" applyBorder="1" applyAlignment="1">
      <alignment horizontal="center" vertical="top" wrapText="1"/>
    </xf>
    <xf numFmtId="0" fontId="6" fillId="5" borderId="47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6" fillId="69" borderId="40" xfId="0" applyFont="1" applyFill="1" applyBorder="1" applyAlignment="1">
      <alignment horizontal="center" vertical="top" wrapText="1"/>
    </xf>
    <xf numFmtId="0" fontId="6" fillId="69" borderId="33" xfId="0" applyFont="1" applyFill="1" applyBorder="1" applyAlignment="1">
      <alignment horizontal="center" vertical="top" wrapText="1"/>
    </xf>
    <xf numFmtId="0" fontId="6" fillId="69" borderId="36" xfId="0" applyFont="1" applyFill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top" wrapText="1"/>
    </xf>
    <xf numFmtId="0" fontId="6" fillId="18" borderId="73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6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 wrapText="1"/>
    </xf>
    <xf numFmtId="0" fontId="8" fillId="0" borderId="8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86" xfId="0" applyFont="1" applyBorder="1" applyAlignment="1">
      <alignment horizontal="left" vertical="top" wrapText="1"/>
    </xf>
    <xf numFmtId="0" fontId="8" fillId="0" borderId="87" xfId="0" applyFont="1" applyBorder="1" applyAlignment="1">
      <alignment/>
    </xf>
    <xf numFmtId="0" fontId="9" fillId="7" borderId="83" xfId="0" applyFont="1" applyFill="1" applyBorder="1" applyAlignment="1">
      <alignment horizontal="center" vertical="center" wrapText="1"/>
    </xf>
    <xf numFmtId="0" fontId="9" fillId="7" borderId="84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70" borderId="88" xfId="0" applyFont="1" applyFill="1" applyBorder="1" applyAlignment="1">
      <alignment horizontal="center"/>
    </xf>
    <xf numFmtId="0" fontId="9" fillId="70" borderId="89" xfId="0" applyFont="1" applyFill="1" applyBorder="1" applyAlignment="1">
      <alignment horizontal="center"/>
    </xf>
    <xf numFmtId="0" fontId="8" fillId="0" borderId="90" xfId="0" applyFont="1" applyBorder="1" applyAlignment="1">
      <alignment/>
    </xf>
    <xf numFmtId="0" fontId="9" fillId="10" borderId="83" xfId="0" applyFont="1" applyFill="1" applyBorder="1" applyAlignment="1">
      <alignment horizontal="center" vertical="center" wrapText="1"/>
    </xf>
    <xf numFmtId="0" fontId="9" fillId="10" borderId="84" xfId="0" applyFont="1" applyFill="1" applyBorder="1" applyAlignment="1">
      <alignment horizontal="center" vertical="center" wrapText="1"/>
    </xf>
    <xf numFmtId="0" fontId="9" fillId="10" borderId="8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textRotation="90" wrapText="1"/>
    </xf>
    <xf numFmtId="0" fontId="9" fillId="0" borderId="44" xfId="0" applyFont="1" applyBorder="1" applyAlignment="1">
      <alignment textRotation="90" wrapText="1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8" borderId="33" xfId="0" applyFont="1" applyFill="1" applyBorder="1" applyAlignment="1">
      <alignment wrapText="1"/>
    </xf>
    <xf numFmtId="0" fontId="9" fillId="0" borderId="91" xfId="0" applyFont="1" applyBorder="1" applyAlignment="1">
      <alignment/>
    </xf>
    <xf numFmtId="0" fontId="9" fillId="0" borderId="46" xfId="0" applyFont="1" applyBorder="1" applyAlignment="1">
      <alignment horizontal="center" wrapText="1"/>
    </xf>
    <xf numFmtId="0" fontId="9" fillId="0" borderId="8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3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9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</cellXfs>
  <cellStyles count="13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cel Built-in Normal" xfId="87"/>
    <cellStyle name="Excel Built-in Normal 2" xfId="88"/>
    <cellStyle name="Excel Built-in Normal 3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Linked Cell" xfId="102"/>
    <cellStyle name="Linked Cell 2" xfId="103"/>
    <cellStyle name="Neutral" xfId="104"/>
    <cellStyle name="Neutral 2" xfId="105"/>
    <cellStyle name="Note" xfId="106"/>
    <cellStyle name="Note 2" xfId="107"/>
    <cellStyle name="Output" xfId="108"/>
    <cellStyle name="Output 2" xfId="109"/>
    <cellStyle name="Title" xfId="110"/>
    <cellStyle name="Title 2" xfId="111"/>
    <cellStyle name="Warning Text" xfId="112"/>
    <cellStyle name="Warning Text 2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вод  2" xfId="121"/>
    <cellStyle name="Ввод  3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Итог 2" xfId="133"/>
    <cellStyle name="Итог 3" xfId="134"/>
    <cellStyle name="Контрольная ячейка" xfId="135"/>
    <cellStyle name="Название" xfId="136"/>
    <cellStyle name="Нейтральный" xfId="137"/>
    <cellStyle name="Обычный 2" xfId="138"/>
    <cellStyle name="Обычный 2 2" xfId="139"/>
    <cellStyle name="Обычный 2 3" xfId="140"/>
    <cellStyle name="Обычный 3" xfId="141"/>
    <cellStyle name="Обычный 4" xfId="142"/>
    <cellStyle name="Followed Hyperlink" xfId="143"/>
    <cellStyle name="Плохой" xfId="144"/>
    <cellStyle name="Пояснение" xfId="145"/>
    <cellStyle name="Примечание" xfId="146"/>
    <cellStyle name="Percent" xfId="147"/>
    <cellStyle name="Связанная ячейка" xfId="148"/>
    <cellStyle name="Текст предупреждения" xfId="149"/>
    <cellStyle name="Comma" xfId="150"/>
    <cellStyle name="Comma [0]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91"/>
  <sheetViews>
    <sheetView tabSelected="1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M38" sqref="M38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11.57421875" style="1" customWidth="1"/>
    <col min="4" max="4" width="11.8515625" style="1" customWidth="1"/>
    <col min="5" max="6" width="12.00390625" style="1" customWidth="1"/>
    <col min="7" max="7" width="11.28125" style="1" customWidth="1"/>
    <col min="8" max="8" width="11.140625" style="1" customWidth="1"/>
    <col min="9" max="9" width="9.8515625" style="1" customWidth="1"/>
    <col min="10" max="11" width="10.140625" style="1" customWidth="1"/>
    <col min="12" max="14" width="9.421875" style="1" customWidth="1"/>
    <col min="15" max="15" width="9.28125" style="1" customWidth="1"/>
    <col min="16" max="16" width="9.00390625" style="1" customWidth="1"/>
    <col min="17" max="17" width="9.28125" style="1" customWidth="1"/>
    <col min="18" max="18" width="8.8515625" style="1" customWidth="1"/>
    <col min="19" max="20" width="9.7109375" style="1" customWidth="1"/>
    <col min="21" max="21" width="9.140625" style="1" customWidth="1"/>
    <col min="22" max="22" width="8.7109375" style="1" customWidth="1"/>
    <col min="23" max="23" width="8.57421875" style="1" customWidth="1"/>
    <col min="24" max="24" width="8.7109375" style="1" customWidth="1"/>
    <col min="25" max="25" width="8.28125" style="1" customWidth="1"/>
    <col min="26" max="26" width="8.421875" style="1" customWidth="1"/>
    <col min="27" max="16384" width="9.140625" style="1" customWidth="1"/>
  </cols>
  <sheetData>
    <row r="1" spans="1:27" ht="34.5" customHeight="1">
      <c r="A1" s="229" t="s">
        <v>141</v>
      </c>
      <c r="B1" s="230"/>
      <c r="C1" s="231"/>
      <c r="D1" s="231"/>
      <c r="E1" s="231"/>
      <c r="F1" s="231"/>
      <c r="G1" s="231"/>
      <c r="H1" s="231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2"/>
      <c r="Y1" s="7"/>
      <c r="Z1" s="7"/>
      <c r="AA1" s="7"/>
    </row>
    <row r="2" spans="1:27" ht="15.75" customHeight="1">
      <c r="A2" s="233" t="s">
        <v>0</v>
      </c>
      <c r="B2" s="236" t="s">
        <v>1</v>
      </c>
      <c r="C2" s="240" t="s">
        <v>93</v>
      </c>
      <c r="D2" s="240"/>
      <c r="E2" s="240" t="s">
        <v>2</v>
      </c>
      <c r="F2" s="240"/>
      <c r="G2" s="240" t="s">
        <v>136</v>
      </c>
      <c r="H2" s="240"/>
      <c r="I2" s="241" t="s">
        <v>3</v>
      </c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  <c r="W2" s="243" t="s">
        <v>137</v>
      </c>
      <c r="X2" s="244"/>
      <c r="Y2" s="7"/>
      <c r="Z2" s="7"/>
      <c r="AA2" s="7"/>
    </row>
    <row r="3" spans="1:27" ht="157.5" customHeight="1">
      <c r="A3" s="234"/>
      <c r="B3" s="237"/>
      <c r="C3" s="240"/>
      <c r="D3" s="240"/>
      <c r="E3" s="240"/>
      <c r="F3" s="240"/>
      <c r="G3" s="240"/>
      <c r="H3" s="240"/>
      <c r="I3" s="247" t="s">
        <v>4</v>
      </c>
      <c r="J3" s="248"/>
      <c r="K3" s="249" t="s">
        <v>5</v>
      </c>
      <c r="L3" s="248"/>
      <c r="M3" s="249" t="s">
        <v>6</v>
      </c>
      <c r="N3" s="248"/>
      <c r="O3" s="249" t="s">
        <v>7</v>
      </c>
      <c r="P3" s="248"/>
      <c r="Q3" s="249" t="s">
        <v>8</v>
      </c>
      <c r="R3" s="248"/>
      <c r="S3" s="249" t="s">
        <v>9</v>
      </c>
      <c r="T3" s="248"/>
      <c r="U3" s="249" t="s">
        <v>10</v>
      </c>
      <c r="V3" s="248"/>
      <c r="W3" s="245"/>
      <c r="X3" s="246"/>
      <c r="Y3" s="7"/>
      <c r="Z3" s="7"/>
      <c r="AA3" s="7"/>
    </row>
    <row r="4" spans="1:27" ht="12.75" customHeight="1">
      <c r="A4" s="234"/>
      <c r="B4" s="238"/>
      <c r="C4" s="250" t="s">
        <v>11</v>
      </c>
      <c r="D4" s="252" t="s">
        <v>12</v>
      </c>
      <c r="E4" s="252" t="s">
        <v>11</v>
      </c>
      <c r="F4" s="252" t="s">
        <v>12</v>
      </c>
      <c r="G4" s="252" t="s">
        <v>11</v>
      </c>
      <c r="H4" s="252" t="s">
        <v>12</v>
      </c>
      <c r="I4" s="254" t="s">
        <v>11</v>
      </c>
      <c r="J4" s="254" t="s">
        <v>12</v>
      </c>
      <c r="K4" s="254" t="s">
        <v>11</v>
      </c>
      <c r="L4" s="254" t="s">
        <v>12</v>
      </c>
      <c r="M4" s="254" t="s">
        <v>11</v>
      </c>
      <c r="N4" s="254" t="s">
        <v>12</v>
      </c>
      <c r="O4" s="254" t="s">
        <v>11</v>
      </c>
      <c r="P4" s="254" t="s">
        <v>12</v>
      </c>
      <c r="Q4" s="254" t="s">
        <v>11</v>
      </c>
      <c r="R4" s="254" t="s">
        <v>12</v>
      </c>
      <c r="S4" s="254" t="s">
        <v>11</v>
      </c>
      <c r="T4" s="254" t="s">
        <v>12</v>
      </c>
      <c r="U4" s="254" t="s">
        <v>11</v>
      </c>
      <c r="V4" s="254" t="s">
        <v>12</v>
      </c>
      <c r="W4" s="254" t="s">
        <v>11</v>
      </c>
      <c r="X4" s="258" t="s">
        <v>12</v>
      </c>
      <c r="Y4" s="7"/>
      <c r="Z4" s="7"/>
      <c r="AA4" s="7"/>
    </row>
    <row r="5" spans="1:27" ht="12.75">
      <c r="A5" s="235"/>
      <c r="B5" s="239"/>
      <c r="C5" s="251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9"/>
      <c r="Y5" s="7"/>
      <c r="Z5" s="7"/>
      <c r="AA5" s="7"/>
    </row>
    <row r="6" spans="1:27" ht="15">
      <c r="A6" s="17">
        <v>1</v>
      </c>
      <c r="B6" s="18">
        <v>2</v>
      </c>
      <c r="C6" s="19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1">
        <v>24</v>
      </c>
      <c r="Y6" s="7"/>
      <c r="Z6" s="7"/>
      <c r="AA6" s="7"/>
    </row>
    <row r="7" spans="1:26" ht="18.75" customHeight="1">
      <c r="A7" s="255" t="s">
        <v>68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7"/>
      <c r="Y7" s="2"/>
      <c r="Z7" s="2"/>
    </row>
    <row r="8" spans="1:26" ht="28.5" customHeight="1">
      <c r="A8" s="22">
        <v>1</v>
      </c>
      <c r="B8" s="23" t="s">
        <v>13</v>
      </c>
      <c r="C8" s="24">
        <f>SUM(C9:C25)-C10-C11</f>
        <v>608</v>
      </c>
      <c r="D8" s="24">
        <f aca="true" t="shared" si="0" ref="D8:V8">SUM(D9:D25)-D10-D11</f>
        <v>0</v>
      </c>
      <c r="E8" s="29" t="s">
        <v>14</v>
      </c>
      <c r="F8" s="29" t="s">
        <v>14</v>
      </c>
      <c r="G8" s="24">
        <f t="shared" si="0"/>
        <v>608</v>
      </c>
      <c r="H8" s="24">
        <f t="shared" si="0"/>
        <v>0</v>
      </c>
      <c r="I8" s="24">
        <f t="shared" si="0"/>
        <v>601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7</v>
      </c>
      <c r="T8" s="24">
        <f t="shared" si="0"/>
        <v>0</v>
      </c>
      <c r="U8" s="24">
        <f t="shared" si="0"/>
        <v>0</v>
      </c>
      <c r="V8" s="24">
        <f t="shared" si="0"/>
        <v>0</v>
      </c>
      <c r="W8" s="24">
        <f>SUM(W9:W25)-W10-W11</f>
        <v>608</v>
      </c>
      <c r="X8" s="24">
        <f>SUM(X9:X25)-X10-X11</f>
        <v>0</v>
      </c>
      <c r="Y8" s="2"/>
      <c r="Z8" s="2"/>
    </row>
    <row r="9" spans="1:26" ht="60">
      <c r="A9" s="26">
        <v>1</v>
      </c>
      <c r="B9" s="27" t="s">
        <v>53</v>
      </c>
      <c r="C9" s="28">
        <f>C10+C11</f>
        <v>63</v>
      </c>
      <c r="D9" s="28">
        <f>D10+D11</f>
        <v>0</v>
      </c>
      <c r="E9" s="29" t="s">
        <v>14</v>
      </c>
      <c r="F9" s="29" t="s">
        <v>14</v>
      </c>
      <c r="G9" s="30">
        <f aca="true" t="shared" si="1" ref="G9:H11">I9+K9+M9+O9+Q9+S9+U9</f>
        <v>63</v>
      </c>
      <c r="H9" s="30">
        <f t="shared" si="1"/>
        <v>0</v>
      </c>
      <c r="I9" s="31">
        <f>I10+I11</f>
        <v>63</v>
      </c>
      <c r="J9" s="31">
        <f aca="true" t="shared" si="2" ref="J9:V9">J10+J11</f>
        <v>0</v>
      </c>
      <c r="K9" s="31">
        <f t="shared" si="2"/>
        <v>0</v>
      </c>
      <c r="L9" s="31">
        <f t="shared" si="2"/>
        <v>0</v>
      </c>
      <c r="M9" s="31">
        <f t="shared" si="2"/>
        <v>0</v>
      </c>
      <c r="N9" s="31">
        <f t="shared" si="2"/>
        <v>0</v>
      </c>
      <c r="O9" s="31">
        <f t="shared" si="2"/>
        <v>0</v>
      </c>
      <c r="P9" s="31">
        <f t="shared" si="2"/>
        <v>0</v>
      </c>
      <c r="Q9" s="31">
        <f t="shared" si="2"/>
        <v>0</v>
      </c>
      <c r="R9" s="31">
        <f t="shared" si="2"/>
        <v>0</v>
      </c>
      <c r="S9" s="31">
        <f t="shared" si="2"/>
        <v>0</v>
      </c>
      <c r="T9" s="31">
        <f t="shared" si="2"/>
        <v>0</v>
      </c>
      <c r="U9" s="31">
        <f t="shared" si="2"/>
        <v>0</v>
      </c>
      <c r="V9" s="31">
        <f t="shared" si="2"/>
        <v>0</v>
      </c>
      <c r="W9" s="32">
        <f aca="true" t="shared" si="3" ref="W9:X11">G9</f>
        <v>63</v>
      </c>
      <c r="X9" s="33">
        <f t="shared" si="3"/>
        <v>0</v>
      </c>
      <c r="Y9" s="2"/>
      <c r="Z9" s="2"/>
    </row>
    <row r="10" spans="1:26" ht="15">
      <c r="A10" s="26"/>
      <c r="B10" s="195" t="s">
        <v>133</v>
      </c>
      <c r="C10" s="28">
        <v>63</v>
      </c>
      <c r="D10" s="28">
        <v>0</v>
      </c>
      <c r="E10" s="29" t="s">
        <v>14</v>
      </c>
      <c r="F10" s="29" t="s">
        <v>14</v>
      </c>
      <c r="G10" s="30">
        <f t="shared" si="1"/>
        <v>63</v>
      </c>
      <c r="H10" s="30">
        <f t="shared" si="1"/>
        <v>0</v>
      </c>
      <c r="I10" s="31">
        <v>63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2">
        <f t="shared" si="3"/>
        <v>63</v>
      </c>
      <c r="X10" s="33">
        <f t="shared" si="3"/>
        <v>0</v>
      </c>
      <c r="Y10" s="2"/>
      <c r="Z10" s="2"/>
    </row>
    <row r="11" spans="1:26" ht="15">
      <c r="A11" s="26"/>
      <c r="B11" s="195" t="s">
        <v>134</v>
      </c>
      <c r="C11" s="28">
        <v>0</v>
      </c>
      <c r="D11" s="28">
        <v>0</v>
      </c>
      <c r="E11" s="29" t="s">
        <v>14</v>
      </c>
      <c r="F11" s="29" t="s">
        <v>14</v>
      </c>
      <c r="G11" s="30">
        <f t="shared" si="1"/>
        <v>0</v>
      </c>
      <c r="H11" s="30">
        <f t="shared" si="1"/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2">
        <f t="shared" si="3"/>
        <v>0</v>
      </c>
      <c r="X11" s="33">
        <f t="shared" si="3"/>
        <v>0</v>
      </c>
      <c r="Y11" s="2"/>
      <c r="Z11" s="2"/>
    </row>
    <row r="12" spans="1:26" ht="30">
      <c r="A12" s="26">
        <v>2</v>
      </c>
      <c r="B12" s="27" t="s">
        <v>55</v>
      </c>
      <c r="C12" s="28">
        <v>53</v>
      </c>
      <c r="D12" s="28">
        <v>0</v>
      </c>
      <c r="E12" s="29" t="s">
        <v>14</v>
      </c>
      <c r="F12" s="29" t="s">
        <v>14</v>
      </c>
      <c r="G12" s="30">
        <f aca="true" t="shared" si="4" ref="G12:G26">I12+K12+M12+O12+Q12+S12+U12</f>
        <v>53</v>
      </c>
      <c r="H12" s="30">
        <f aca="true" t="shared" si="5" ref="H12:H26">J12+L12+N12+P12+R12+T12+V12</f>
        <v>0</v>
      </c>
      <c r="I12" s="31">
        <v>53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2">
        <f aca="true" t="shared" si="6" ref="W12:W25">G12</f>
        <v>53</v>
      </c>
      <c r="X12" s="33">
        <f aca="true" t="shared" si="7" ref="X12:X25">H12</f>
        <v>0</v>
      </c>
      <c r="Y12" s="2"/>
      <c r="Z12" s="2"/>
    </row>
    <row r="13" spans="1:26" ht="30">
      <c r="A13" s="26">
        <v>3</v>
      </c>
      <c r="B13" s="27" t="s">
        <v>65</v>
      </c>
      <c r="C13" s="28">
        <v>26</v>
      </c>
      <c r="D13" s="28">
        <v>0</v>
      </c>
      <c r="E13" s="29" t="s">
        <v>14</v>
      </c>
      <c r="F13" s="29" t="s">
        <v>14</v>
      </c>
      <c r="G13" s="30">
        <f>I13+K13+M13+O13+Q13+S13+U13</f>
        <v>26</v>
      </c>
      <c r="H13" s="30">
        <f>J13+L13+N13+P13+R13+T13+V13</f>
        <v>0</v>
      </c>
      <c r="I13" s="31">
        <v>26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2">
        <f t="shared" si="6"/>
        <v>26</v>
      </c>
      <c r="X13" s="33">
        <f t="shared" si="7"/>
        <v>0</v>
      </c>
      <c r="Y13" s="2"/>
      <c r="Z13" s="2"/>
    </row>
    <row r="14" spans="1:26" ht="30">
      <c r="A14" s="26">
        <v>4</v>
      </c>
      <c r="B14" s="27" t="s">
        <v>63</v>
      </c>
      <c r="C14" s="28">
        <v>37</v>
      </c>
      <c r="D14" s="28">
        <v>0</v>
      </c>
      <c r="E14" s="29" t="s">
        <v>14</v>
      </c>
      <c r="F14" s="29" t="s">
        <v>14</v>
      </c>
      <c r="G14" s="30">
        <f t="shared" si="4"/>
        <v>37</v>
      </c>
      <c r="H14" s="30">
        <f t="shared" si="5"/>
        <v>0</v>
      </c>
      <c r="I14" s="31">
        <v>37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2">
        <f t="shared" si="6"/>
        <v>37</v>
      </c>
      <c r="X14" s="33">
        <f t="shared" si="7"/>
        <v>0</v>
      </c>
      <c r="Y14" s="2"/>
      <c r="Z14" s="2"/>
    </row>
    <row r="15" spans="1:26" ht="30">
      <c r="A15" s="26">
        <v>5</v>
      </c>
      <c r="B15" s="27" t="s">
        <v>54</v>
      </c>
      <c r="C15" s="28">
        <v>44</v>
      </c>
      <c r="D15" s="28">
        <v>0</v>
      </c>
      <c r="E15" s="29" t="s">
        <v>14</v>
      </c>
      <c r="F15" s="29" t="s">
        <v>14</v>
      </c>
      <c r="G15" s="30">
        <f t="shared" si="4"/>
        <v>44</v>
      </c>
      <c r="H15" s="30">
        <f t="shared" si="5"/>
        <v>0</v>
      </c>
      <c r="I15" s="31">
        <v>44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2">
        <f t="shared" si="6"/>
        <v>44</v>
      </c>
      <c r="X15" s="33">
        <f t="shared" si="7"/>
        <v>0</v>
      </c>
      <c r="Y15" s="2"/>
      <c r="Z15" s="2"/>
    </row>
    <row r="16" spans="1:26" ht="30">
      <c r="A16" s="26">
        <v>6</v>
      </c>
      <c r="B16" s="27" t="s">
        <v>59</v>
      </c>
      <c r="C16" s="28">
        <v>69</v>
      </c>
      <c r="D16" s="28">
        <v>0</v>
      </c>
      <c r="E16" s="29" t="s">
        <v>14</v>
      </c>
      <c r="F16" s="29" t="s">
        <v>14</v>
      </c>
      <c r="G16" s="30">
        <f t="shared" si="4"/>
        <v>69</v>
      </c>
      <c r="H16" s="30">
        <f t="shared" si="5"/>
        <v>0</v>
      </c>
      <c r="I16" s="31">
        <v>69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2">
        <f t="shared" si="6"/>
        <v>69</v>
      </c>
      <c r="X16" s="33">
        <f t="shared" si="7"/>
        <v>0</v>
      </c>
      <c r="Y16" s="2"/>
      <c r="Z16" s="2"/>
    </row>
    <row r="17" spans="1:26" ht="45">
      <c r="A17" s="26">
        <v>7</v>
      </c>
      <c r="B17" s="27" t="s">
        <v>57</v>
      </c>
      <c r="C17" s="28">
        <v>15</v>
      </c>
      <c r="D17" s="28">
        <v>0</v>
      </c>
      <c r="E17" s="29" t="s">
        <v>14</v>
      </c>
      <c r="F17" s="29" t="s">
        <v>14</v>
      </c>
      <c r="G17" s="30">
        <f t="shared" si="4"/>
        <v>15</v>
      </c>
      <c r="H17" s="30">
        <f t="shared" si="5"/>
        <v>0</v>
      </c>
      <c r="I17" s="31">
        <v>15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2">
        <f t="shared" si="6"/>
        <v>15</v>
      </c>
      <c r="X17" s="33">
        <f t="shared" si="7"/>
        <v>0</v>
      </c>
      <c r="Y17" s="2"/>
      <c r="Z17" s="2"/>
    </row>
    <row r="18" spans="1:26" ht="45">
      <c r="A18" s="26">
        <v>8</v>
      </c>
      <c r="B18" s="27" t="s">
        <v>58</v>
      </c>
      <c r="C18" s="28">
        <v>42</v>
      </c>
      <c r="D18" s="28">
        <v>0</v>
      </c>
      <c r="E18" s="29" t="s">
        <v>14</v>
      </c>
      <c r="F18" s="29" t="s">
        <v>14</v>
      </c>
      <c r="G18" s="30">
        <f t="shared" si="4"/>
        <v>42</v>
      </c>
      <c r="H18" s="30">
        <f t="shared" si="5"/>
        <v>0</v>
      </c>
      <c r="I18" s="31">
        <v>41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1</v>
      </c>
      <c r="T18" s="31">
        <v>0</v>
      </c>
      <c r="U18" s="31">
        <v>0</v>
      </c>
      <c r="V18" s="31">
        <v>0</v>
      </c>
      <c r="W18" s="32">
        <f t="shared" si="6"/>
        <v>42</v>
      </c>
      <c r="X18" s="33">
        <f t="shared" si="7"/>
        <v>0</v>
      </c>
      <c r="Y18" s="2"/>
      <c r="Z18" s="2"/>
    </row>
    <row r="19" spans="1:26" ht="30">
      <c r="A19" s="26">
        <v>9</v>
      </c>
      <c r="B19" s="27" t="s">
        <v>56</v>
      </c>
      <c r="C19" s="28">
        <v>22</v>
      </c>
      <c r="D19" s="28">
        <v>0</v>
      </c>
      <c r="E19" s="29" t="s">
        <v>14</v>
      </c>
      <c r="F19" s="29" t="s">
        <v>14</v>
      </c>
      <c r="G19" s="30">
        <f t="shared" si="4"/>
        <v>22</v>
      </c>
      <c r="H19" s="30">
        <f t="shared" si="5"/>
        <v>0</v>
      </c>
      <c r="I19" s="31">
        <v>22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2">
        <f t="shared" si="6"/>
        <v>22</v>
      </c>
      <c r="X19" s="33">
        <f t="shared" si="7"/>
        <v>0</v>
      </c>
      <c r="Y19" s="2"/>
      <c r="Z19" s="2"/>
    </row>
    <row r="20" spans="1:26" ht="30">
      <c r="A20" s="26">
        <v>10</v>
      </c>
      <c r="B20" s="27" t="s">
        <v>64</v>
      </c>
      <c r="C20" s="28">
        <v>33</v>
      </c>
      <c r="D20" s="28">
        <v>0</v>
      </c>
      <c r="E20" s="29" t="s">
        <v>14</v>
      </c>
      <c r="F20" s="29" t="s">
        <v>14</v>
      </c>
      <c r="G20" s="30">
        <f t="shared" si="4"/>
        <v>33</v>
      </c>
      <c r="H20" s="30">
        <f t="shared" si="5"/>
        <v>0</v>
      </c>
      <c r="I20" s="31">
        <v>30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3</v>
      </c>
      <c r="T20" s="31">
        <v>0</v>
      </c>
      <c r="U20" s="31">
        <v>0</v>
      </c>
      <c r="V20" s="31">
        <v>0</v>
      </c>
      <c r="W20" s="32">
        <f t="shared" si="6"/>
        <v>33</v>
      </c>
      <c r="X20" s="33">
        <f t="shared" si="7"/>
        <v>0</v>
      </c>
      <c r="Y20" s="2"/>
      <c r="Z20" s="2"/>
    </row>
    <row r="21" spans="1:26" ht="30">
      <c r="A21" s="26">
        <v>11</v>
      </c>
      <c r="B21" s="27" t="s">
        <v>72</v>
      </c>
      <c r="C21" s="28">
        <v>17</v>
      </c>
      <c r="D21" s="28">
        <v>0</v>
      </c>
      <c r="E21" s="29" t="s">
        <v>14</v>
      </c>
      <c r="F21" s="29" t="s">
        <v>14</v>
      </c>
      <c r="G21" s="30">
        <f t="shared" si="4"/>
        <v>17</v>
      </c>
      <c r="H21" s="30">
        <f t="shared" si="5"/>
        <v>0</v>
      </c>
      <c r="I21" s="31">
        <v>17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2">
        <f t="shared" si="6"/>
        <v>17</v>
      </c>
      <c r="X21" s="33">
        <f t="shared" si="7"/>
        <v>0</v>
      </c>
      <c r="Y21" s="2"/>
      <c r="Z21" s="2"/>
    </row>
    <row r="22" spans="1:26" ht="30">
      <c r="A22" s="26">
        <v>12</v>
      </c>
      <c r="B22" s="27" t="s">
        <v>61</v>
      </c>
      <c r="C22" s="28">
        <v>66</v>
      </c>
      <c r="D22" s="28">
        <v>0</v>
      </c>
      <c r="E22" s="29" t="s">
        <v>14</v>
      </c>
      <c r="F22" s="29" t="s">
        <v>14</v>
      </c>
      <c r="G22" s="30">
        <f t="shared" si="4"/>
        <v>66</v>
      </c>
      <c r="H22" s="30">
        <f t="shared" si="5"/>
        <v>0</v>
      </c>
      <c r="I22" s="31">
        <v>66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2">
        <f t="shared" si="6"/>
        <v>66</v>
      </c>
      <c r="X22" s="33">
        <f t="shared" si="7"/>
        <v>0</v>
      </c>
      <c r="Y22" s="2"/>
      <c r="Z22" s="2"/>
    </row>
    <row r="23" spans="1:26" ht="30">
      <c r="A23" s="26">
        <v>13</v>
      </c>
      <c r="B23" s="27" t="s">
        <v>73</v>
      </c>
      <c r="C23" s="28">
        <v>26</v>
      </c>
      <c r="D23" s="28">
        <v>0</v>
      </c>
      <c r="E23" s="29" t="s">
        <v>14</v>
      </c>
      <c r="F23" s="29" t="s">
        <v>14</v>
      </c>
      <c r="G23" s="30">
        <f t="shared" si="4"/>
        <v>26</v>
      </c>
      <c r="H23" s="30">
        <f t="shared" si="5"/>
        <v>0</v>
      </c>
      <c r="I23" s="31">
        <v>26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2">
        <f t="shared" si="6"/>
        <v>26</v>
      </c>
      <c r="X23" s="33">
        <f t="shared" si="7"/>
        <v>0</v>
      </c>
      <c r="Y23" s="2"/>
      <c r="Z23" s="2"/>
    </row>
    <row r="24" spans="1:26" ht="30">
      <c r="A24" s="26">
        <v>14</v>
      </c>
      <c r="B24" s="27" t="s">
        <v>74</v>
      </c>
      <c r="C24" s="28">
        <v>46</v>
      </c>
      <c r="D24" s="28">
        <v>0</v>
      </c>
      <c r="E24" s="29" t="s">
        <v>14</v>
      </c>
      <c r="F24" s="29" t="s">
        <v>14</v>
      </c>
      <c r="G24" s="30">
        <f t="shared" si="4"/>
        <v>46</v>
      </c>
      <c r="H24" s="30">
        <f t="shared" si="5"/>
        <v>0</v>
      </c>
      <c r="I24" s="31">
        <v>46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2">
        <f t="shared" si="6"/>
        <v>46</v>
      </c>
      <c r="X24" s="33">
        <f t="shared" si="7"/>
        <v>0</v>
      </c>
      <c r="Y24" s="2"/>
      <c r="Z24" s="2"/>
    </row>
    <row r="25" spans="1:26" ht="59.25" customHeight="1">
      <c r="A25" s="26">
        <v>15</v>
      </c>
      <c r="B25" s="27" t="s">
        <v>146</v>
      </c>
      <c r="C25" s="28">
        <v>49</v>
      </c>
      <c r="D25" s="28">
        <v>0</v>
      </c>
      <c r="E25" s="29" t="s">
        <v>14</v>
      </c>
      <c r="F25" s="29" t="s">
        <v>14</v>
      </c>
      <c r="G25" s="30">
        <f t="shared" si="4"/>
        <v>49</v>
      </c>
      <c r="H25" s="30">
        <f t="shared" si="5"/>
        <v>0</v>
      </c>
      <c r="I25" s="31">
        <v>46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3</v>
      </c>
      <c r="T25" s="31">
        <v>0</v>
      </c>
      <c r="U25" s="31">
        <v>0</v>
      </c>
      <c r="V25" s="31">
        <v>0</v>
      </c>
      <c r="W25" s="32">
        <f t="shared" si="6"/>
        <v>49</v>
      </c>
      <c r="X25" s="33">
        <f t="shared" si="7"/>
        <v>0</v>
      </c>
      <c r="Y25" s="2"/>
      <c r="Z25" s="2"/>
    </row>
    <row r="26" spans="1:26" ht="25.5" customHeight="1">
      <c r="A26" s="22">
        <v>2</v>
      </c>
      <c r="B26" s="34" t="s">
        <v>15</v>
      </c>
      <c r="C26" s="24">
        <f>SUM(C27:C45)-C28-C29</f>
        <v>1215</v>
      </c>
      <c r="D26" s="24">
        <f aca="true" t="shared" si="8" ref="D26:V26">SUM(D27:D45)-D28-D29</f>
        <v>886</v>
      </c>
      <c r="E26" s="37" t="s">
        <v>14</v>
      </c>
      <c r="F26" s="37" t="s">
        <v>14</v>
      </c>
      <c r="G26" s="30">
        <f t="shared" si="4"/>
        <v>1215</v>
      </c>
      <c r="H26" s="30">
        <f t="shared" si="5"/>
        <v>886</v>
      </c>
      <c r="I26" s="24">
        <f t="shared" si="8"/>
        <v>465</v>
      </c>
      <c r="J26" s="24">
        <f t="shared" si="8"/>
        <v>0</v>
      </c>
      <c r="K26" s="24">
        <f t="shared" si="8"/>
        <v>688</v>
      </c>
      <c r="L26" s="24">
        <f t="shared" si="8"/>
        <v>869</v>
      </c>
      <c r="M26" s="24">
        <f t="shared" si="8"/>
        <v>12</v>
      </c>
      <c r="N26" s="24">
        <f t="shared" si="8"/>
        <v>17</v>
      </c>
      <c r="O26" s="24">
        <f t="shared" si="8"/>
        <v>0</v>
      </c>
      <c r="P26" s="24">
        <f t="shared" si="8"/>
        <v>0</v>
      </c>
      <c r="Q26" s="24">
        <f t="shared" si="8"/>
        <v>0</v>
      </c>
      <c r="R26" s="24">
        <f t="shared" si="8"/>
        <v>0</v>
      </c>
      <c r="S26" s="24">
        <f t="shared" si="8"/>
        <v>50</v>
      </c>
      <c r="T26" s="24">
        <f t="shared" si="8"/>
        <v>0</v>
      </c>
      <c r="U26" s="24">
        <f t="shared" si="8"/>
        <v>0</v>
      </c>
      <c r="V26" s="24">
        <f t="shared" si="8"/>
        <v>0</v>
      </c>
      <c r="W26" s="24">
        <f>SUM(W27:W45)-W28-W29</f>
        <v>1215</v>
      </c>
      <c r="X26" s="24">
        <f>SUM(X27:X45)-X28-X29</f>
        <v>886</v>
      </c>
      <c r="Y26" s="2"/>
      <c r="Z26" s="2"/>
    </row>
    <row r="27" spans="1:26" ht="60">
      <c r="A27" s="26">
        <v>1</v>
      </c>
      <c r="B27" s="27" t="s">
        <v>53</v>
      </c>
      <c r="C27" s="28">
        <f>C28+C29</f>
        <v>395</v>
      </c>
      <c r="D27" s="28">
        <f>D28+D29</f>
        <v>279</v>
      </c>
      <c r="E27" s="37" t="s">
        <v>14</v>
      </c>
      <c r="F27" s="37" t="s">
        <v>14</v>
      </c>
      <c r="G27" s="30">
        <f aca="true" t="shared" si="9" ref="G27:H47">I27+K27+M27+O27+Q27+S27+U27</f>
        <v>395</v>
      </c>
      <c r="H27" s="30">
        <f t="shared" si="9"/>
        <v>279</v>
      </c>
      <c r="I27" s="31">
        <f>I28+I29</f>
        <v>82</v>
      </c>
      <c r="J27" s="31">
        <f aca="true" t="shared" si="10" ref="J27:V27">J28+J29</f>
        <v>0</v>
      </c>
      <c r="K27" s="31">
        <f t="shared" si="10"/>
        <v>263</v>
      </c>
      <c r="L27" s="31">
        <f t="shared" si="10"/>
        <v>279</v>
      </c>
      <c r="M27" s="31">
        <f t="shared" si="10"/>
        <v>0</v>
      </c>
      <c r="N27" s="31">
        <f t="shared" si="10"/>
        <v>0</v>
      </c>
      <c r="O27" s="31">
        <f t="shared" si="10"/>
        <v>0</v>
      </c>
      <c r="P27" s="31">
        <f t="shared" si="10"/>
        <v>0</v>
      </c>
      <c r="Q27" s="31">
        <f t="shared" si="10"/>
        <v>0</v>
      </c>
      <c r="R27" s="31">
        <f t="shared" si="10"/>
        <v>0</v>
      </c>
      <c r="S27" s="31">
        <f t="shared" si="10"/>
        <v>50</v>
      </c>
      <c r="T27" s="31">
        <f t="shared" si="10"/>
        <v>0</v>
      </c>
      <c r="U27" s="31">
        <f t="shared" si="10"/>
        <v>0</v>
      </c>
      <c r="V27" s="31">
        <f t="shared" si="10"/>
        <v>0</v>
      </c>
      <c r="W27" s="32">
        <f aca="true" t="shared" si="11" ref="W27:X29">G27</f>
        <v>395</v>
      </c>
      <c r="X27" s="33">
        <f t="shared" si="11"/>
        <v>279</v>
      </c>
      <c r="Y27" s="2"/>
      <c r="Z27" s="2"/>
    </row>
    <row r="28" spans="1:26" ht="15">
      <c r="A28" s="26"/>
      <c r="B28" s="195" t="s">
        <v>133</v>
      </c>
      <c r="C28" s="28">
        <v>370</v>
      </c>
      <c r="D28" s="28">
        <v>252</v>
      </c>
      <c r="E28" s="37" t="s">
        <v>14</v>
      </c>
      <c r="F28" s="37" t="s">
        <v>14</v>
      </c>
      <c r="G28" s="30">
        <f t="shared" si="9"/>
        <v>370</v>
      </c>
      <c r="H28" s="30">
        <f t="shared" si="9"/>
        <v>252</v>
      </c>
      <c r="I28" s="31">
        <v>82</v>
      </c>
      <c r="J28" s="31">
        <v>0</v>
      </c>
      <c r="K28" s="31">
        <v>238</v>
      </c>
      <c r="L28" s="31">
        <v>252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50</v>
      </c>
      <c r="T28" s="31"/>
      <c r="U28" s="31"/>
      <c r="V28" s="31"/>
      <c r="W28" s="32">
        <f t="shared" si="11"/>
        <v>370</v>
      </c>
      <c r="X28" s="33">
        <f t="shared" si="11"/>
        <v>252</v>
      </c>
      <c r="Y28" s="2"/>
      <c r="Z28" s="2"/>
    </row>
    <row r="29" spans="1:26" ht="15">
      <c r="A29" s="26"/>
      <c r="B29" s="195" t="s">
        <v>134</v>
      </c>
      <c r="C29" s="28">
        <v>25</v>
      </c>
      <c r="D29" s="28">
        <v>27</v>
      </c>
      <c r="E29" s="37" t="s">
        <v>14</v>
      </c>
      <c r="F29" s="37" t="s">
        <v>14</v>
      </c>
      <c r="G29" s="30">
        <f t="shared" si="9"/>
        <v>25</v>
      </c>
      <c r="H29" s="30">
        <f t="shared" si="9"/>
        <v>27</v>
      </c>
      <c r="I29" s="31">
        <v>0</v>
      </c>
      <c r="J29" s="31">
        <v>0</v>
      </c>
      <c r="K29" s="31">
        <v>25</v>
      </c>
      <c r="L29" s="31">
        <v>27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2">
        <f t="shared" si="11"/>
        <v>25</v>
      </c>
      <c r="X29" s="33">
        <f t="shared" si="11"/>
        <v>27</v>
      </c>
      <c r="Y29" s="2"/>
      <c r="Z29" s="2"/>
    </row>
    <row r="30" spans="1:26" ht="30">
      <c r="A30" s="26">
        <v>2</v>
      </c>
      <c r="B30" s="27" t="s">
        <v>75</v>
      </c>
      <c r="C30" s="28">
        <v>51</v>
      </c>
      <c r="D30" s="28">
        <v>41</v>
      </c>
      <c r="E30" s="37" t="s">
        <v>14</v>
      </c>
      <c r="F30" s="37" t="s">
        <v>14</v>
      </c>
      <c r="G30" s="30">
        <f t="shared" si="9"/>
        <v>51</v>
      </c>
      <c r="H30" s="30">
        <f t="shared" si="9"/>
        <v>41</v>
      </c>
      <c r="I30" s="31">
        <v>12</v>
      </c>
      <c r="J30" s="31">
        <v>0</v>
      </c>
      <c r="K30" s="31">
        <v>39</v>
      </c>
      <c r="L30" s="31">
        <v>41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2">
        <f aca="true" t="shared" si="12" ref="W30:W45">G30</f>
        <v>51</v>
      </c>
      <c r="X30" s="33">
        <f aca="true" t="shared" si="13" ref="X30:X45">H30</f>
        <v>41</v>
      </c>
      <c r="Y30" s="2"/>
      <c r="Z30" s="2"/>
    </row>
    <row r="31" spans="1:26" ht="30">
      <c r="A31" s="26">
        <v>3</v>
      </c>
      <c r="B31" s="27" t="s">
        <v>65</v>
      </c>
      <c r="C31" s="28">
        <v>39</v>
      </c>
      <c r="D31" s="28">
        <v>21</v>
      </c>
      <c r="E31" s="37" t="s">
        <v>14</v>
      </c>
      <c r="F31" s="37" t="s">
        <v>14</v>
      </c>
      <c r="G31" s="30">
        <f t="shared" si="9"/>
        <v>39</v>
      </c>
      <c r="H31" s="30">
        <f t="shared" si="9"/>
        <v>21</v>
      </c>
      <c r="I31" s="31">
        <v>22</v>
      </c>
      <c r="J31" s="31">
        <v>0</v>
      </c>
      <c r="K31" s="31">
        <v>17</v>
      </c>
      <c r="L31" s="31">
        <v>21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2">
        <f t="shared" si="12"/>
        <v>39</v>
      </c>
      <c r="X31" s="33">
        <f t="shared" si="13"/>
        <v>21</v>
      </c>
      <c r="Y31" s="2"/>
      <c r="Z31" s="2"/>
    </row>
    <row r="32" spans="1:26" ht="30">
      <c r="A32" s="26">
        <v>4</v>
      </c>
      <c r="B32" s="27" t="s">
        <v>66</v>
      </c>
      <c r="C32" s="28">
        <v>38</v>
      </c>
      <c r="D32" s="28">
        <v>31</v>
      </c>
      <c r="E32" s="37" t="s">
        <v>14</v>
      </c>
      <c r="F32" s="37" t="s">
        <v>14</v>
      </c>
      <c r="G32" s="30">
        <f t="shared" si="9"/>
        <v>38</v>
      </c>
      <c r="H32" s="30">
        <f t="shared" si="9"/>
        <v>31</v>
      </c>
      <c r="I32" s="31">
        <v>8</v>
      </c>
      <c r="J32" s="31">
        <v>0</v>
      </c>
      <c r="K32" s="31">
        <v>30</v>
      </c>
      <c r="L32" s="31">
        <v>31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2">
        <f t="shared" si="12"/>
        <v>38</v>
      </c>
      <c r="X32" s="33">
        <f t="shared" si="13"/>
        <v>31</v>
      </c>
      <c r="Y32" s="2"/>
      <c r="Z32" s="2"/>
    </row>
    <row r="33" spans="1:26" ht="30">
      <c r="A33" s="26">
        <v>5</v>
      </c>
      <c r="B33" s="27" t="s">
        <v>78</v>
      </c>
      <c r="C33" s="28">
        <v>113</v>
      </c>
      <c r="D33" s="28">
        <v>54</v>
      </c>
      <c r="E33" s="37" t="s">
        <v>14</v>
      </c>
      <c r="F33" s="37" t="s">
        <v>14</v>
      </c>
      <c r="G33" s="30">
        <f t="shared" si="9"/>
        <v>113</v>
      </c>
      <c r="H33" s="30">
        <f t="shared" si="9"/>
        <v>54</v>
      </c>
      <c r="I33" s="31">
        <v>66</v>
      </c>
      <c r="J33" s="31">
        <v>0</v>
      </c>
      <c r="K33" s="31">
        <v>47</v>
      </c>
      <c r="L33" s="31">
        <v>54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2">
        <f t="shared" si="12"/>
        <v>113</v>
      </c>
      <c r="X33" s="33">
        <f t="shared" si="13"/>
        <v>54</v>
      </c>
      <c r="Y33" s="2"/>
      <c r="Z33" s="2"/>
    </row>
    <row r="34" spans="1:26" ht="45">
      <c r="A34" s="26">
        <v>6</v>
      </c>
      <c r="B34" s="27" t="s">
        <v>79</v>
      </c>
      <c r="C34" s="28">
        <v>27</v>
      </c>
      <c r="D34" s="28">
        <v>56</v>
      </c>
      <c r="E34" s="37" t="s">
        <v>14</v>
      </c>
      <c r="F34" s="37" t="s">
        <v>14</v>
      </c>
      <c r="G34" s="30">
        <f t="shared" si="9"/>
        <v>27</v>
      </c>
      <c r="H34" s="30">
        <f t="shared" si="9"/>
        <v>56</v>
      </c>
      <c r="I34" s="31">
        <v>26</v>
      </c>
      <c r="J34" s="31">
        <v>0</v>
      </c>
      <c r="K34" s="31">
        <v>1</v>
      </c>
      <c r="L34" s="31">
        <v>56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2">
        <f t="shared" si="12"/>
        <v>27</v>
      </c>
      <c r="X34" s="33">
        <f t="shared" si="13"/>
        <v>56</v>
      </c>
      <c r="Y34" s="2"/>
      <c r="Z34" s="2"/>
    </row>
    <row r="35" spans="1:26" ht="30">
      <c r="A35" s="26">
        <v>7</v>
      </c>
      <c r="B35" s="27" t="s">
        <v>76</v>
      </c>
      <c r="C35" s="28">
        <v>75</v>
      </c>
      <c r="D35" s="28">
        <v>31</v>
      </c>
      <c r="E35" s="37" t="s">
        <v>14</v>
      </c>
      <c r="F35" s="37" t="s">
        <v>14</v>
      </c>
      <c r="G35" s="30">
        <f t="shared" si="9"/>
        <v>75</v>
      </c>
      <c r="H35" s="30">
        <f t="shared" si="9"/>
        <v>31</v>
      </c>
      <c r="I35" s="31">
        <v>45</v>
      </c>
      <c r="J35" s="31">
        <v>0</v>
      </c>
      <c r="K35" s="31">
        <v>30</v>
      </c>
      <c r="L35" s="31">
        <v>29</v>
      </c>
      <c r="M35" s="31">
        <v>0</v>
      </c>
      <c r="N35" s="31">
        <v>2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2">
        <f t="shared" si="12"/>
        <v>75</v>
      </c>
      <c r="X35" s="33">
        <f t="shared" si="13"/>
        <v>31</v>
      </c>
      <c r="Y35" s="2"/>
      <c r="Z35" s="2"/>
    </row>
    <row r="36" spans="1:26" ht="30">
      <c r="A36" s="26">
        <v>8</v>
      </c>
      <c r="B36" s="27" t="s">
        <v>80</v>
      </c>
      <c r="C36" s="28">
        <v>36</v>
      </c>
      <c r="D36" s="28">
        <v>25</v>
      </c>
      <c r="E36" s="37" t="s">
        <v>14</v>
      </c>
      <c r="F36" s="37" t="s">
        <v>14</v>
      </c>
      <c r="G36" s="30">
        <f t="shared" si="9"/>
        <v>36</v>
      </c>
      <c r="H36" s="30">
        <f t="shared" si="9"/>
        <v>25</v>
      </c>
      <c r="I36" s="31">
        <v>12</v>
      </c>
      <c r="J36" s="31">
        <v>0</v>
      </c>
      <c r="K36" s="31">
        <v>23</v>
      </c>
      <c r="L36" s="31">
        <v>24</v>
      </c>
      <c r="M36" s="31">
        <v>1</v>
      </c>
      <c r="N36" s="31">
        <v>1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2">
        <f t="shared" si="12"/>
        <v>36</v>
      </c>
      <c r="X36" s="33">
        <f t="shared" si="13"/>
        <v>25</v>
      </c>
      <c r="Y36" s="2"/>
      <c r="Z36" s="2"/>
    </row>
    <row r="37" spans="1:26" ht="45">
      <c r="A37" s="26">
        <v>9</v>
      </c>
      <c r="B37" s="27" t="s">
        <v>82</v>
      </c>
      <c r="C37" s="28">
        <v>50</v>
      </c>
      <c r="D37" s="28">
        <v>54</v>
      </c>
      <c r="E37" s="37" t="s">
        <v>14</v>
      </c>
      <c r="F37" s="37" t="s">
        <v>14</v>
      </c>
      <c r="G37" s="30">
        <f t="shared" si="9"/>
        <v>50</v>
      </c>
      <c r="H37" s="30">
        <f t="shared" si="9"/>
        <v>54</v>
      </c>
      <c r="I37" s="31">
        <v>0</v>
      </c>
      <c r="J37" s="31">
        <v>0</v>
      </c>
      <c r="K37" s="31">
        <v>50</v>
      </c>
      <c r="L37" s="31">
        <v>54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2">
        <f t="shared" si="12"/>
        <v>50</v>
      </c>
      <c r="X37" s="33">
        <f t="shared" si="13"/>
        <v>54</v>
      </c>
      <c r="Y37" s="2"/>
      <c r="Z37" s="2"/>
    </row>
    <row r="38" spans="1:26" ht="30">
      <c r="A38" s="26">
        <v>10</v>
      </c>
      <c r="B38" s="27" t="s">
        <v>81</v>
      </c>
      <c r="C38" s="28">
        <v>10</v>
      </c>
      <c r="D38" s="28">
        <v>6</v>
      </c>
      <c r="E38" s="37" t="s">
        <v>14</v>
      </c>
      <c r="F38" s="37" t="s">
        <v>14</v>
      </c>
      <c r="G38" s="30">
        <f t="shared" si="9"/>
        <v>10</v>
      </c>
      <c r="H38" s="30">
        <f t="shared" si="9"/>
        <v>6</v>
      </c>
      <c r="I38" s="31">
        <v>6</v>
      </c>
      <c r="J38" s="31">
        <v>0</v>
      </c>
      <c r="K38" s="31">
        <v>4</v>
      </c>
      <c r="L38" s="31">
        <v>6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2">
        <f t="shared" si="12"/>
        <v>10</v>
      </c>
      <c r="X38" s="33">
        <f t="shared" si="13"/>
        <v>6</v>
      </c>
      <c r="Y38" s="2"/>
      <c r="Z38" s="2"/>
    </row>
    <row r="39" spans="1:26" ht="30">
      <c r="A39" s="26">
        <v>11</v>
      </c>
      <c r="B39" s="27" t="s">
        <v>83</v>
      </c>
      <c r="C39" s="28">
        <v>79</v>
      </c>
      <c r="D39" s="28">
        <v>47</v>
      </c>
      <c r="E39" s="37" t="s">
        <v>14</v>
      </c>
      <c r="F39" s="37" t="s">
        <v>14</v>
      </c>
      <c r="G39" s="30">
        <f t="shared" si="9"/>
        <v>79</v>
      </c>
      <c r="H39" s="30">
        <f t="shared" si="9"/>
        <v>47</v>
      </c>
      <c r="I39" s="31">
        <v>37</v>
      </c>
      <c r="J39" s="31">
        <v>0</v>
      </c>
      <c r="K39" s="31">
        <v>42</v>
      </c>
      <c r="L39" s="31">
        <v>46</v>
      </c>
      <c r="M39" s="31">
        <v>0</v>
      </c>
      <c r="N39" s="31">
        <v>1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2">
        <f t="shared" si="12"/>
        <v>79</v>
      </c>
      <c r="X39" s="33">
        <f t="shared" si="13"/>
        <v>47</v>
      </c>
      <c r="Y39" s="2"/>
      <c r="Z39" s="2"/>
    </row>
    <row r="40" spans="1:26" ht="30">
      <c r="A40" s="26">
        <v>12</v>
      </c>
      <c r="B40" s="27" t="s">
        <v>72</v>
      </c>
      <c r="C40" s="28">
        <v>70</v>
      </c>
      <c r="D40" s="28">
        <v>34</v>
      </c>
      <c r="E40" s="37" t="s">
        <v>14</v>
      </c>
      <c r="F40" s="37" t="s">
        <v>14</v>
      </c>
      <c r="G40" s="30">
        <f t="shared" si="9"/>
        <v>70</v>
      </c>
      <c r="H40" s="30">
        <f t="shared" si="9"/>
        <v>34</v>
      </c>
      <c r="I40" s="31">
        <v>42</v>
      </c>
      <c r="J40" s="31">
        <v>0</v>
      </c>
      <c r="K40" s="31">
        <v>28</v>
      </c>
      <c r="L40" s="31">
        <v>34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2">
        <f t="shared" si="12"/>
        <v>70</v>
      </c>
      <c r="X40" s="33">
        <f t="shared" si="13"/>
        <v>34</v>
      </c>
      <c r="Y40" s="2"/>
      <c r="Z40" s="2"/>
    </row>
    <row r="41" spans="1:26" ht="30">
      <c r="A41" s="26">
        <v>13</v>
      </c>
      <c r="B41" s="27" t="s">
        <v>84</v>
      </c>
      <c r="C41" s="28">
        <v>20</v>
      </c>
      <c r="D41" s="28">
        <v>19</v>
      </c>
      <c r="E41" s="37" t="s">
        <v>14</v>
      </c>
      <c r="F41" s="37" t="s">
        <v>14</v>
      </c>
      <c r="G41" s="30">
        <f t="shared" si="9"/>
        <v>20</v>
      </c>
      <c r="H41" s="30">
        <f t="shared" si="9"/>
        <v>19</v>
      </c>
      <c r="I41" s="31">
        <v>11</v>
      </c>
      <c r="J41" s="31">
        <v>0</v>
      </c>
      <c r="K41" s="31">
        <v>9</v>
      </c>
      <c r="L41" s="31">
        <v>19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2">
        <f t="shared" si="12"/>
        <v>20</v>
      </c>
      <c r="X41" s="33">
        <f t="shared" si="13"/>
        <v>19</v>
      </c>
      <c r="Y41" s="2"/>
      <c r="Z41" s="2"/>
    </row>
    <row r="42" spans="1:26" ht="30">
      <c r="A42" s="26">
        <v>14</v>
      </c>
      <c r="B42" s="27" t="s">
        <v>62</v>
      </c>
      <c r="C42" s="28">
        <v>18</v>
      </c>
      <c r="D42" s="28">
        <v>48</v>
      </c>
      <c r="E42" s="37" t="s">
        <v>14</v>
      </c>
      <c r="F42" s="37" t="s">
        <v>14</v>
      </c>
      <c r="G42" s="30">
        <f t="shared" si="9"/>
        <v>18</v>
      </c>
      <c r="H42" s="30">
        <f t="shared" si="9"/>
        <v>48</v>
      </c>
      <c r="I42" s="31">
        <v>0</v>
      </c>
      <c r="J42" s="31">
        <v>0</v>
      </c>
      <c r="K42" s="31">
        <v>18</v>
      </c>
      <c r="L42" s="31">
        <v>48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2">
        <f t="shared" si="12"/>
        <v>18</v>
      </c>
      <c r="X42" s="33">
        <f t="shared" si="13"/>
        <v>48</v>
      </c>
      <c r="Y42" s="2"/>
      <c r="Z42" s="2"/>
    </row>
    <row r="43" spans="1:26" ht="30">
      <c r="A43" s="26">
        <v>15</v>
      </c>
      <c r="B43" s="27" t="s">
        <v>85</v>
      </c>
      <c r="C43" s="28">
        <v>21</v>
      </c>
      <c r="D43" s="28">
        <v>39</v>
      </c>
      <c r="E43" s="37" t="s">
        <v>14</v>
      </c>
      <c r="F43" s="37" t="s">
        <v>14</v>
      </c>
      <c r="G43" s="30">
        <f t="shared" si="9"/>
        <v>21</v>
      </c>
      <c r="H43" s="30">
        <f t="shared" si="9"/>
        <v>39</v>
      </c>
      <c r="I43" s="31">
        <v>14</v>
      </c>
      <c r="J43" s="31">
        <v>0</v>
      </c>
      <c r="K43" s="31">
        <v>7</v>
      </c>
      <c r="L43" s="31">
        <v>39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2">
        <f t="shared" si="12"/>
        <v>21</v>
      </c>
      <c r="X43" s="33">
        <f t="shared" si="13"/>
        <v>39</v>
      </c>
      <c r="Y43" s="2"/>
      <c r="Z43" s="2"/>
    </row>
    <row r="44" spans="1:26" ht="30">
      <c r="A44" s="26">
        <v>16</v>
      </c>
      <c r="B44" s="27" t="s">
        <v>67</v>
      </c>
      <c r="C44" s="28">
        <v>141</v>
      </c>
      <c r="D44" s="28">
        <v>78</v>
      </c>
      <c r="E44" s="37" t="s">
        <v>14</v>
      </c>
      <c r="F44" s="37" t="s">
        <v>14</v>
      </c>
      <c r="G44" s="30">
        <f t="shared" si="9"/>
        <v>141</v>
      </c>
      <c r="H44" s="30">
        <f t="shared" si="9"/>
        <v>78</v>
      </c>
      <c r="I44" s="31">
        <v>72</v>
      </c>
      <c r="J44" s="31">
        <v>0</v>
      </c>
      <c r="K44" s="31">
        <v>58</v>
      </c>
      <c r="L44" s="31">
        <v>65</v>
      </c>
      <c r="M44" s="31">
        <v>11</v>
      </c>
      <c r="N44" s="31">
        <v>13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2">
        <f t="shared" si="12"/>
        <v>141</v>
      </c>
      <c r="X44" s="33">
        <f t="shared" si="13"/>
        <v>78</v>
      </c>
      <c r="Y44" s="2"/>
      <c r="Z44" s="2"/>
    </row>
    <row r="45" spans="1:26" ht="59.25" customHeight="1">
      <c r="A45" s="26">
        <v>17</v>
      </c>
      <c r="B45" s="27" t="s">
        <v>146</v>
      </c>
      <c r="C45" s="28">
        <v>32</v>
      </c>
      <c r="D45" s="28">
        <v>23</v>
      </c>
      <c r="E45" s="37" t="s">
        <v>14</v>
      </c>
      <c r="F45" s="37" t="s">
        <v>14</v>
      </c>
      <c r="G45" s="30">
        <f t="shared" si="9"/>
        <v>32</v>
      </c>
      <c r="H45" s="30">
        <f t="shared" si="9"/>
        <v>23</v>
      </c>
      <c r="I45" s="31">
        <v>10</v>
      </c>
      <c r="J45" s="31">
        <v>0</v>
      </c>
      <c r="K45" s="31">
        <v>22</v>
      </c>
      <c r="L45" s="31">
        <v>23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2">
        <f t="shared" si="12"/>
        <v>32</v>
      </c>
      <c r="X45" s="33">
        <f t="shared" si="13"/>
        <v>23</v>
      </c>
      <c r="Y45" s="2"/>
      <c r="Z45" s="2"/>
    </row>
    <row r="46" spans="1:26" ht="42.75">
      <c r="A46" s="22">
        <v>3</v>
      </c>
      <c r="B46" s="34" t="s">
        <v>16</v>
      </c>
      <c r="C46" s="24">
        <f>SUM(C47:C65)-C48-C49</f>
        <v>5177</v>
      </c>
      <c r="D46" s="24">
        <f>SUM(D47:D65)-D48-D49</f>
        <v>55</v>
      </c>
      <c r="E46" s="35" t="s">
        <v>14</v>
      </c>
      <c r="F46" s="35" t="s">
        <v>14</v>
      </c>
      <c r="G46" s="25">
        <f t="shared" si="9"/>
        <v>5177</v>
      </c>
      <c r="H46" s="25">
        <f t="shared" si="9"/>
        <v>55</v>
      </c>
      <c r="I46" s="36">
        <f>SUM(I47:I65)-I48-I49</f>
        <v>5177</v>
      </c>
      <c r="J46" s="36">
        <f aca="true" t="shared" si="14" ref="J46:X46">SUM(J47:J65)-J48-J49</f>
        <v>0</v>
      </c>
      <c r="K46" s="36">
        <f t="shared" si="14"/>
        <v>0</v>
      </c>
      <c r="L46" s="36">
        <f t="shared" si="14"/>
        <v>55</v>
      </c>
      <c r="M46" s="36">
        <f t="shared" si="14"/>
        <v>0</v>
      </c>
      <c r="N46" s="36">
        <f t="shared" si="14"/>
        <v>0</v>
      </c>
      <c r="O46" s="36">
        <f t="shared" si="14"/>
        <v>0</v>
      </c>
      <c r="P46" s="36">
        <f t="shared" si="14"/>
        <v>0</v>
      </c>
      <c r="Q46" s="36">
        <f t="shared" si="14"/>
        <v>0</v>
      </c>
      <c r="R46" s="36">
        <f t="shared" si="14"/>
        <v>0</v>
      </c>
      <c r="S46" s="36">
        <f t="shared" si="14"/>
        <v>0</v>
      </c>
      <c r="T46" s="36">
        <f t="shared" si="14"/>
        <v>0</v>
      </c>
      <c r="U46" s="36">
        <f t="shared" si="14"/>
        <v>0</v>
      </c>
      <c r="V46" s="36">
        <f t="shared" si="14"/>
        <v>0</v>
      </c>
      <c r="W46" s="36">
        <f t="shared" si="14"/>
        <v>5177</v>
      </c>
      <c r="X46" s="36">
        <f t="shared" si="14"/>
        <v>55</v>
      </c>
      <c r="Y46" s="2"/>
      <c r="Z46" s="2"/>
    </row>
    <row r="47" spans="1:26" ht="60">
      <c r="A47" s="26">
        <v>1</v>
      </c>
      <c r="B47" s="27" t="s">
        <v>53</v>
      </c>
      <c r="C47" s="28">
        <f>C48+C49</f>
        <v>912</v>
      </c>
      <c r="D47" s="28">
        <f>D48+D49</f>
        <v>36</v>
      </c>
      <c r="E47" s="37" t="s">
        <v>14</v>
      </c>
      <c r="F47" s="37" t="s">
        <v>14</v>
      </c>
      <c r="G47" s="30">
        <f t="shared" si="9"/>
        <v>912</v>
      </c>
      <c r="H47" s="30">
        <f t="shared" si="9"/>
        <v>36</v>
      </c>
      <c r="I47" s="31">
        <f>I48+I49</f>
        <v>912</v>
      </c>
      <c r="J47" s="31">
        <f aca="true" t="shared" si="15" ref="J47:V47">J48+J49</f>
        <v>0</v>
      </c>
      <c r="K47" s="31">
        <f t="shared" si="15"/>
        <v>0</v>
      </c>
      <c r="L47" s="31">
        <f t="shared" si="15"/>
        <v>36</v>
      </c>
      <c r="M47" s="31">
        <f t="shared" si="15"/>
        <v>0</v>
      </c>
      <c r="N47" s="31">
        <f t="shared" si="15"/>
        <v>0</v>
      </c>
      <c r="O47" s="31">
        <f t="shared" si="15"/>
        <v>0</v>
      </c>
      <c r="P47" s="31">
        <f t="shared" si="15"/>
        <v>0</v>
      </c>
      <c r="Q47" s="31">
        <f t="shared" si="15"/>
        <v>0</v>
      </c>
      <c r="R47" s="31">
        <f t="shared" si="15"/>
        <v>0</v>
      </c>
      <c r="S47" s="31">
        <f t="shared" si="15"/>
        <v>0</v>
      </c>
      <c r="T47" s="31">
        <f t="shared" si="15"/>
        <v>0</v>
      </c>
      <c r="U47" s="31">
        <f t="shared" si="15"/>
        <v>0</v>
      </c>
      <c r="V47" s="31">
        <f t="shared" si="15"/>
        <v>0</v>
      </c>
      <c r="W47" s="38">
        <f aca="true" t="shared" si="16" ref="W47:X49">G47</f>
        <v>912</v>
      </c>
      <c r="X47" s="39">
        <f t="shared" si="16"/>
        <v>36</v>
      </c>
      <c r="Y47" s="2"/>
      <c r="Z47" s="2"/>
    </row>
    <row r="48" spans="1:26" ht="15">
      <c r="A48" s="26"/>
      <c r="B48" s="195" t="s">
        <v>133</v>
      </c>
      <c r="C48" s="28">
        <v>710</v>
      </c>
      <c r="D48" s="214">
        <v>36</v>
      </c>
      <c r="E48" s="37" t="s">
        <v>14</v>
      </c>
      <c r="F48" s="37" t="s">
        <v>14</v>
      </c>
      <c r="G48" s="30">
        <f>I48+K48+M48+O48+Q48+S48+U48</f>
        <v>710</v>
      </c>
      <c r="H48" s="30">
        <f>J48+L48+N48+P48+R48+T48+V48</f>
        <v>36</v>
      </c>
      <c r="I48" s="31">
        <v>710</v>
      </c>
      <c r="J48" s="31">
        <v>0</v>
      </c>
      <c r="K48" s="31">
        <v>0</v>
      </c>
      <c r="L48" s="31">
        <v>36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8">
        <f t="shared" si="16"/>
        <v>710</v>
      </c>
      <c r="X48" s="39">
        <f t="shared" si="16"/>
        <v>36</v>
      </c>
      <c r="Y48" s="2"/>
      <c r="Z48" s="2"/>
    </row>
    <row r="49" spans="1:26" ht="15">
      <c r="A49" s="26"/>
      <c r="B49" s="195" t="s">
        <v>134</v>
      </c>
      <c r="C49" s="28">
        <v>202</v>
      </c>
      <c r="D49" s="214">
        <v>0</v>
      </c>
      <c r="E49" s="37" t="s">
        <v>14</v>
      </c>
      <c r="F49" s="37" t="s">
        <v>14</v>
      </c>
      <c r="G49" s="30">
        <f>I49+K49+M49+O49+Q49+S49+U49</f>
        <v>202</v>
      </c>
      <c r="H49" s="30">
        <f>J49+L49+N49+P49+R49+T49+V49</f>
        <v>0</v>
      </c>
      <c r="I49" s="31">
        <v>202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8">
        <f t="shared" si="16"/>
        <v>202</v>
      </c>
      <c r="X49" s="39">
        <f t="shared" si="16"/>
        <v>0</v>
      </c>
      <c r="Y49" s="2"/>
      <c r="Z49" s="2"/>
    </row>
    <row r="50" spans="1:26" ht="30">
      <c r="A50" s="26">
        <v>2</v>
      </c>
      <c r="B50" s="27" t="s">
        <v>75</v>
      </c>
      <c r="C50" s="28">
        <v>211</v>
      </c>
      <c r="D50" s="214">
        <v>3</v>
      </c>
      <c r="E50" s="37" t="s">
        <v>14</v>
      </c>
      <c r="F50" s="37" t="s">
        <v>14</v>
      </c>
      <c r="G50" s="30">
        <f aca="true" t="shared" si="17" ref="G50:H65">I50+K50+M50+O50+Q50+S50+U50</f>
        <v>211</v>
      </c>
      <c r="H50" s="30">
        <f t="shared" si="17"/>
        <v>3</v>
      </c>
      <c r="I50" s="31">
        <v>211</v>
      </c>
      <c r="J50" s="31">
        <v>0</v>
      </c>
      <c r="K50" s="31">
        <v>0</v>
      </c>
      <c r="L50" s="31">
        <v>3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8">
        <f aca="true" t="shared" si="18" ref="W50:W65">G50</f>
        <v>211</v>
      </c>
      <c r="X50" s="39">
        <f aca="true" t="shared" si="19" ref="X50:X65">H50</f>
        <v>3</v>
      </c>
      <c r="Y50" s="2"/>
      <c r="Z50" s="2"/>
    </row>
    <row r="51" spans="1:26" ht="30">
      <c r="A51" s="26">
        <v>3</v>
      </c>
      <c r="B51" s="27" t="s">
        <v>65</v>
      </c>
      <c r="C51" s="28">
        <v>180</v>
      </c>
      <c r="D51" s="214">
        <v>0</v>
      </c>
      <c r="E51" s="37" t="s">
        <v>14</v>
      </c>
      <c r="F51" s="37" t="s">
        <v>14</v>
      </c>
      <c r="G51" s="30">
        <f t="shared" si="17"/>
        <v>180</v>
      </c>
      <c r="H51" s="30">
        <f t="shared" si="17"/>
        <v>0</v>
      </c>
      <c r="I51" s="31">
        <v>180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8">
        <f t="shared" si="18"/>
        <v>180</v>
      </c>
      <c r="X51" s="39">
        <f t="shared" si="19"/>
        <v>0</v>
      </c>
      <c r="Y51" s="2"/>
      <c r="Z51" s="2"/>
    </row>
    <row r="52" spans="1:26" ht="30">
      <c r="A52" s="26">
        <v>4</v>
      </c>
      <c r="B52" s="27" t="s">
        <v>66</v>
      </c>
      <c r="C52" s="28">
        <v>121</v>
      </c>
      <c r="D52" s="214">
        <v>5</v>
      </c>
      <c r="E52" s="37" t="s">
        <v>14</v>
      </c>
      <c r="F52" s="37" t="s">
        <v>14</v>
      </c>
      <c r="G52" s="30">
        <f t="shared" si="17"/>
        <v>121</v>
      </c>
      <c r="H52" s="30">
        <f t="shared" si="17"/>
        <v>5</v>
      </c>
      <c r="I52" s="31">
        <v>121</v>
      </c>
      <c r="J52" s="31">
        <v>0</v>
      </c>
      <c r="K52" s="31">
        <v>0</v>
      </c>
      <c r="L52" s="31">
        <v>5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8">
        <f t="shared" si="18"/>
        <v>121</v>
      </c>
      <c r="X52" s="39">
        <f t="shared" si="19"/>
        <v>5</v>
      </c>
      <c r="Y52" s="2"/>
      <c r="Z52" s="2"/>
    </row>
    <row r="53" spans="1:26" ht="30">
      <c r="A53" s="26">
        <v>5</v>
      </c>
      <c r="B53" s="27" t="s">
        <v>78</v>
      </c>
      <c r="C53" s="28">
        <v>423</v>
      </c>
      <c r="D53" s="214">
        <v>1</v>
      </c>
      <c r="E53" s="37" t="s">
        <v>14</v>
      </c>
      <c r="F53" s="37" t="s">
        <v>14</v>
      </c>
      <c r="G53" s="30">
        <f t="shared" si="17"/>
        <v>423</v>
      </c>
      <c r="H53" s="30">
        <f t="shared" si="17"/>
        <v>1</v>
      </c>
      <c r="I53" s="31">
        <v>423</v>
      </c>
      <c r="J53" s="31">
        <v>0</v>
      </c>
      <c r="K53" s="31">
        <v>0</v>
      </c>
      <c r="L53" s="31">
        <v>1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8">
        <f t="shared" si="18"/>
        <v>423</v>
      </c>
      <c r="X53" s="39">
        <f t="shared" si="19"/>
        <v>1</v>
      </c>
      <c r="Y53" s="2"/>
      <c r="Z53" s="2"/>
    </row>
    <row r="54" spans="1:26" ht="45">
      <c r="A54" s="26">
        <v>6</v>
      </c>
      <c r="B54" s="27" t="s">
        <v>79</v>
      </c>
      <c r="C54" s="28">
        <v>99</v>
      </c>
      <c r="D54" s="214">
        <v>0</v>
      </c>
      <c r="E54" s="37" t="s">
        <v>14</v>
      </c>
      <c r="F54" s="37" t="s">
        <v>14</v>
      </c>
      <c r="G54" s="30">
        <f t="shared" si="17"/>
        <v>99</v>
      </c>
      <c r="H54" s="30">
        <f t="shared" si="17"/>
        <v>0</v>
      </c>
      <c r="I54" s="31">
        <v>99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8">
        <f t="shared" si="18"/>
        <v>99</v>
      </c>
      <c r="X54" s="39">
        <f t="shared" si="19"/>
        <v>0</v>
      </c>
      <c r="Y54" s="2"/>
      <c r="Z54" s="2"/>
    </row>
    <row r="55" spans="1:26" ht="30">
      <c r="A55" s="26">
        <v>7</v>
      </c>
      <c r="B55" s="27" t="s">
        <v>76</v>
      </c>
      <c r="C55" s="28">
        <v>321</v>
      </c>
      <c r="D55" s="214">
        <v>0</v>
      </c>
      <c r="E55" s="37" t="s">
        <v>14</v>
      </c>
      <c r="F55" s="37" t="s">
        <v>14</v>
      </c>
      <c r="G55" s="30">
        <f t="shared" si="17"/>
        <v>321</v>
      </c>
      <c r="H55" s="30">
        <f t="shared" si="17"/>
        <v>0</v>
      </c>
      <c r="I55" s="31">
        <v>321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8">
        <f t="shared" si="18"/>
        <v>321</v>
      </c>
      <c r="X55" s="39">
        <f t="shared" si="19"/>
        <v>0</v>
      </c>
      <c r="Y55" s="2"/>
      <c r="Z55" s="2"/>
    </row>
    <row r="56" spans="1:26" ht="30">
      <c r="A56" s="26">
        <v>8</v>
      </c>
      <c r="B56" s="27" t="s">
        <v>80</v>
      </c>
      <c r="C56" s="28">
        <v>207</v>
      </c>
      <c r="D56" s="214">
        <v>0</v>
      </c>
      <c r="E56" s="37" t="s">
        <v>14</v>
      </c>
      <c r="F56" s="37" t="s">
        <v>14</v>
      </c>
      <c r="G56" s="30">
        <f t="shared" si="17"/>
        <v>207</v>
      </c>
      <c r="H56" s="30">
        <f t="shared" si="17"/>
        <v>0</v>
      </c>
      <c r="I56" s="31">
        <v>207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8">
        <f t="shared" si="18"/>
        <v>207</v>
      </c>
      <c r="X56" s="39">
        <f t="shared" si="19"/>
        <v>0</v>
      </c>
      <c r="Y56" s="2"/>
      <c r="Z56" s="2"/>
    </row>
    <row r="57" spans="1:26" ht="26.25" customHeight="1">
      <c r="A57" s="26">
        <v>9</v>
      </c>
      <c r="B57" s="27" t="s">
        <v>82</v>
      </c>
      <c r="C57" s="28">
        <v>307</v>
      </c>
      <c r="D57" s="214">
        <v>0</v>
      </c>
      <c r="E57" s="37" t="s">
        <v>14</v>
      </c>
      <c r="F57" s="37" t="s">
        <v>14</v>
      </c>
      <c r="G57" s="30">
        <f t="shared" si="17"/>
        <v>307</v>
      </c>
      <c r="H57" s="30">
        <f t="shared" si="17"/>
        <v>0</v>
      </c>
      <c r="I57" s="31">
        <v>307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8">
        <f t="shared" si="18"/>
        <v>307</v>
      </c>
      <c r="X57" s="39">
        <f t="shared" si="19"/>
        <v>0</v>
      </c>
      <c r="Y57" s="2"/>
      <c r="Z57" s="2"/>
    </row>
    <row r="58" spans="1:26" ht="30">
      <c r="A58" s="26">
        <v>10</v>
      </c>
      <c r="B58" s="27" t="s">
        <v>81</v>
      </c>
      <c r="C58" s="28">
        <v>252</v>
      </c>
      <c r="D58" s="214">
        <v>0</v>
      </c>
      <c r="E58" s="37" t="s">
        <v>14</v>
      </c>
      <c r="F58" s="37" t="s">
        <v>14</v>
      </c>
      <c r="G58" s="30">
        <f t="shared" si="17"/>
        <v>252</v>
      </c>
      <c r="H58" s="30">
        <f t="shared" si="17"/>
        <v>0</v>
      </c>
      <c r="I58" s="31">
        <v>252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8">
        <f t="shared" si="18"/>
        <v>252</v>
      </c>
      <c r="X58" s="39">
        <f t="shared" si="19"/>
        <v>0</v>
      </c>
      <c r="Y58" s="2"/>
      <c r="Z58" s="2"/>
    </row>
    <row r="59" spans="1:26" ht="30">
      <c r="A59" s="26">
        <v>11</v>
      </c>
      <c r="B59" s="27" t="s">
        <v>83</v>
      </c>
      <c r="C59" s="28">
        <v>347</v>
      </c>
      <c r="D59" s="214">
        <v>2</v>
      </c>
      <c r="E59" s="37" t="s">
        <v>14</v>
      </c>
      <c r="F59" s="37" t="s">
        <v>14</v>
      </c>
      <c r="G59" s="30">
        <f t="shared" si="17"/>
        <v>347</v>
      </c>
      <c r="H59" s="30">
        <f t="shared" si="17"/>
        <v>2</v>
      </c>
      <c r="I59" s="31">
        <v>347</v>
      </c>
      <c r="J59" s="31">
        <v>0</v>
      </c>
      <c r="K59" s="31">
        <v>0</v>
      </c>
      <c r="L59" s="31">
        <v>2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8">
        <f t="shared" si="18"/>
        <v>347</v>
      </c>
      <c r="X59" s="39">
        <f t="shared" si="19"/>
        <v>2</v>
      </c>
      <c r="Y59" s="2"/>
      <c r="Z59" s="2"/>
    </row>
    <row r="60" spans="1:26" ht="30">
      <c r="A60" s="26">
        <v>12</v>
      </c>
      <c r="B60" s="27" t="s">
        <v>72</v>
      </c>
      <c r="C60" s="28">
        <v>440</v>
      </c>
      <c r="D60" s="214">
        <v>0</v>
      </c>
      <c r="E60" s="37" t="s">
        <v>14</v>
      </c>
      <c r="F60" s="37" t="s">
        <v>14</v>
      </c>
      <c r="G60" s="30">
        <f t="shared" si="17"/>
        <v>440</v>
      </c>
      <c r="H60" s="30">
        <f t="shared" si="17"/>
        <v>0</v>
      </c>
      <c r="I60" s="31">
        <v>440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8">
        <f t="shared" si="18"/>
        <v>440</v>
      </c>
      <c r="X60" s="39">
        <f t="shared" si="19"/>
        <v>0</v>
      </c>
      <c r="Y60" s="2"/>
      <c r="Z60" s="2"/>
    </row>
    <row r="61" spans="1:26" ht="30">
      <c r="A61" s="26">
        <v>13</v>
      </c>
      <c r="B61" s="27" t="s">
        <v>84</v>
      </c>
      <c r="C61" s="28">
        <v>137</v>
      </c>
      <c r="D61" s="214">
        <v>0</v>
      </c>
      <c r="E61" s="37" t="s">
        <v>14</v>
      </c>
      <c r="F61" s="37" t="s">
        <v>14</v>
      </c>
      <c r="G61" s="30">
        <f t="shared" si="17"/>
        <v>137</v>
      </c>
      <c r="H61" s="30">
        <f t="shared" si="17"/>
        <v>0</v>
      </c>
      <c r="I61" s="31">
        <v>137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8">
        <f t="shared" si="18"/>
        <v>137</v>
      </c>
      <c r="X61" s="39">
        <f t="shared" si="19"/>
        <v>0</v>
      </c>
      <c r="Y61" s="2"/>
      <c r="Z61" s="2"/>
    </row>
    <row r="62" spans="1:26" ht="30">
      <c r="A62" s="26">
        <v>14</v>
      </c>
      <c r="B62" s="27" t="s">
        <v>62</v>
      </c>
      <c r="C62" s="28">
        <v>279</v>
      </c>
      <c r="D62" s="214">
        <v>2</v>
      </c>
      <c r="E62" s="37" t="s">
        <v>14</v>
      </c>
      <c r="F62" s="37" t="s">
        <v>14</v>
      </c>
      <c r="G62" s="30">
        <f t="shared" si="17"/>
        <v>279</v>
      </c>
      <c r="H62" s="30">
        <f t="shared" si="17"/>
        <v>2</v>
      </c>
      <c r="I62" s="31">
        <v>279</v>
      </c>
      <c r="J62" s="31">
        <v>0</v>
      </c>
      <c r="K62" s="31">
        <v>0</v>
      </c>
      <c r="L62" s="31">
        <v>2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8">
        <f t="shared" si="18"/>
        <v>279</v>
      </c>
      <c r="X62" s="39">
        <f t="shared" si="19"/>
        <v>2</v>
      </c>
      <c r="Y62" s="2"/>
      <c r="Z62" s="2"/>
    </row>
    <row r="63" spans="1:26" ht="30">
      <c r="A63" s="26">
        <v>15</v>
      </c>
      <c r="B63" s="27" t="s">
        <v>85</v>
      </c>
      <c r="C63" s="28">
        <v>277</v>
      </c>
      <c r="D63" s="214">
        <v>2</v>
      </c>
      <c r="E63" s="37" t="s">
        <v>14</v>
      </c>
      <c r="F63" s="37" t="s">
        <v>14</v>
      </c>
      <c r="G63" s="30">
        <f t="shared" si="17"/>
        <v>277</v>
      </c>
      <c r="H63" s="30">
        <f t="shared" si="17"/>
        <v>2</v>
      </c>
      <c r="I63" s="31">
        <v>277</v>
      </c>
      <c r="J63" s="31">
        <v>0</v>
      </c>
      <c r="K63" s="31">
        <v>0</v>
      </c>
      <c r="L63" s="31">
        <v>2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8">
        <f t="shared" si="18"/>
        <v>277</v>
      </c>
      <c r="X63" s="39">
        <f t="shared" si="19"/>
        <v>2</v>
      </c>
      <c r="Y63" s="2"/>
      <c r="Z63" s="2"/>
    </row>
    <row r="64" spans="1:26" ht="30">
      <c r="A64" s="26">
        <v>16</v>
      </c>
      <c r="B64" s="27" t="s">
        <v>67</v>
      </c>
      <c r="C64" s="28">
        <v>243</v>
      </c>
      <c r="D64" s="214">
        <v>4</v>
      </c>
      <c r="E64" s="37" t="s">
        <v>14</v>
      </c>
      <c r="F64" s="37" t="s">
        <v>14</v>
      </c>
      <c r="G64" s="30">
        <f t="shared" si="17"/>
        <v>243</v>
      </c>
      <c r="H64" s="30">
        <f t="shared" si="17"/>
        <v>4</v>
      </c>
      <c r="I64" s="31">
        <v>243</v>
      </c>
      <c r="J64" s="31">
        <v>0</v>
      </c>
      <c r="K64" s="31">
        <v>0</v>
      </c>
      <c r="L64" s="31">
        <v>4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8">
        <f t="shared" si="18"/>
        <v>243</v>
      </c>
      <c r="X64" s="39">
        <f t="shared" si="19"/>
        <v>4</v>
      </c>
      <c r="Y64" s="2"/>
      <c r="Z64" s="2"/>
    </row>
    <row r="65" spans="1:26" ht="63" customHeight="1">
      <c r="A65" s="26">
        <v>17</v>
      </c>
      <c r="B65" s="27" t="s">
        <v>146</v>
      </c>
      <c r="C65" s="214">
        <v>421</v>
      </c>
      <c r="D65" s="214">
        <v>0</v>
      </c>
      <c r="E65" s="37" t="s">
        <v>14</v>
      </c>
      <c r="F65" s="37" t="s">
        <v>14</v>
      </c>
      <c r="G65" s="40">
        <f t="shared" si="17"/>
        <v>421</v>
      </c>
      <c r="H65" s="40">
        <f t="shared" si="17"/>
        <v>0</v>
      </c>
      <c r="I65" s="31">
        <v>421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8">
        <f t="shared" si="18"/>
        <v>421</v>
      </c>
      <c r="X65" s="41">
        <f t="shared" si="19"/>
        <v>0</v>
      </c>
      <c r="Y65" s="2"/>
      <c r="Z65" s="2"/>
    </row>
    <row r="66" spans="1:26" ht="29.25" thickBot="1">
      <c r="A66" s="42">
        <v>4</v>
      </c>
      <c r="B66" s="43" t="s">
        <v>17</v>
      </c>
      <c r="C66" s="44">
        <f>SUM(C67:C85)-C68-C69</f>
        <v>11592</v>
      </c>
      <c r="D66" s="44">
        <f>SUM(D67:D85)-D68-D69</f>
        <v>1081</v>
      </c>
      <c r="E66" s="44">
        <f>SUM(E67:E85)-E68-E69</f>
        <v>20665</v>
      </c>
      <c r="F66" s="44">
        <f>SUM(F67:F85)-F68-F69</f>
        <v>2085</v>
      </c>
      <c r="G66" s="45" t="s">
        <v>14</v>
      </c>
      <c r="H66" s="45" t="s">
        <v>14</v>
      </c>
      <c r="I66" s="45" t="s">
        <v>14</v>
      </c>
      <c r="J66" s="45" t="s">
        <v>14</v>
      </c>
      <c r="K66" s="45" t="s">
        <v>14</v>
      </c>
      <c r="L66" s="45" t="s">
        <v>14</v>
      </c>
      <c r="M66" s="45" t="s">
        <v>14</v>
      </c>
      <c r="N66" s="45" t="s">
        <v>14</v>
      </c>
      <c r="O66" s="45" t="s">
        <v>14</v>
      </c>
      <c r="P66" s="45" t="s">
        <v>14</v>
      </c>
      <c r="Q66" s="45" t="s">
        <v>14</v>
      </c>
      <c r="R66" s="45" t="s">
        <v>14</v>
      </c>
      <c r="S66" s="45" t="s">
        <v>14</v>
      </c>
      <c r="T66" s="45" t="s">
        <v>14</v>
      </c>
      <c r="U66" s="45" t="s">
        <v>14</v>
      </c>
      <c r="V66" s="45" t="s">
        <v>14</v>
      </c>
      <c r="W66" s="45" t="s">
        <v>14</v>
      </c>
      <c r="X66" s="45" t="s">
        <v>14</v>
      </c>
      <c r="Y66" s="8"/>
      <c r="Z66" s="2"/>
    </row>
    <row r="67" spans="1:26" ht="60">
      <c r="A67" s="46">
        <v>1</v>
      </c>
      <c r="B67" s="27" t="s">
        <v>53</v>
      </c>
      <c r="C67" s="47">
        <f>C68+C69</f>
        <v>3223</v>
      </c>
      <c r="D67" s="47">
        <f>D68+D69</f>
        <v>236</v>
      </c>
      <c r="E67" s="47">
        <f>E68+E69</f>
        <v>6266</v>
      </c>
      <c r="F67" s="47">
        <f>F68+F69</f>
        <v>695</v>
      </c>
      <c r="G67" s="45" t="s">
        <v>14</v>
      </c>
      <c r="H67" s="45" t="s">
        <v>14</v>
      </c>
      <c r="I67" s="45" t="s">
        <v>14</v>
      </c>
      <c r="J67" s="45" t="s">
        <v>14</v>
      </c>
      <c r="K67" s="45" t="s">
        <v>14</v>
      </c>
      <c r="L67" s="45" t="s">
        <v>14</v>
      </c>
      <c r="M67" s="45" t="s">
        <v>14</v>
      </c>
      <c r="N67" s="45" t="s">
        <v>14</v>
      </c>
      <c r="O67" s="45" t="s">
        <v>14</v>
      </c>
      <c r="P67" s="45" t="s">
        <v>14</v>
      </c>
      <c r="Q67" s="45" t="s">
        <v>14</v>
      </c>
      <c r="R67" s="45" t="s">
        <v>14</v>
      </c>
      <c r="S67" s="45" t="s">
        <v>14</v>
      </c>
      <c r="T67" s="45" t="s">
        <v>14</v>
      </c>
      <c r="U67" s="45" t="s">
        <v>14</v>
      </c>
      <c r="V67" s="45" t="s">
        <v>14</v>
      </c>
      <c r="W67" s="45" t="s">
        <v>14</v>
      </c>
      <c r="X67" s="45" t="s">
        <v>14</v>
      </c>
      <c r="Y67" s="8"/>
      <c r="Z67" s="2"/>
    </row>
    <row r="68" spans="1:26" ht="15">
      <c r="A68" s="46"/>
      <c r="B68" s="195" t="s">
        <v>133</v>
      </c>
      <c r="C68" s="47">
        <v>3057</v>
      </c>
      <c r="D68" s="47">
        <v>224</v>
      </c>
      <c r="E68" s="47">
        <v>6061</v>
      </c>
      <c r="F68" s="47">
        <v>680</v>
      </c>
      <c r="G68" s="45" t="s">
        <v>14</v>
      </c>
      <c r="H68" s="45" t="s">
        <v>14</v>
      </c>
      <c r="I68" s="45" t="s">
        <v>14</v>
      </c>
      <c r="J68" s="45" t="s">
        <v>14</v>
      </c>
      <c r="K68" s="45" t="s">
        <v>14</v>
      </c>
      <c r="L68" s="45" t="s">
        <v>14</v>
      </c>
      <c r="M68" s="45" t="s">
        <v>14</v>
      </c>
      <c r="N68" s="45" t="s">
        <v>14</v>
      </c>
      <c r="O68" s="45" t="s">
        <v>14</v>
      </c>
      <c r="P68" s="45" t="s">
        <v>14</v>
      </c>
      <c r="Q68" s="45" t="s">
        <v>14</v>
      </c>
      <c r="R68" s="45" t="s">
        <v>14</v>
      </c>
      <c r="S68" s="45" t="s">
        <v>14</v>
      </c>
      <c r="T68" s="45" t="s">
        <v>14</v>
      </c>
      <c r="U68" s="45" t="s">
        <v>14</v>
      </c>
      <c r="V68" s="45" t="s">
        <v>14</v>
      </c>
      <c r="W68" s="45" t="s">
        <v>14</v>
      </c>
      <c r="X68" s="45" t="s">
        <v>14</v>
      </c>
      <c r="Y68" s="8"/>
      <c r="Z68" s="2"/>
    </row>
    <row r="69" spans="1:26" ht="15">
      <c r="A69" s="46"/>
      <c r="B69" s="195" t="s">
        <v>134</v>
      </c>
      <c r="C69" s="47">
        <v>166</v>
      </c>
      <c r="D69" s="47">
        <v>12</v>
      </c>
      <c r="E69" s="47">
        <v>205</v>
      </c>
      <c r="F69" s="47">
        <v>15</v>
      </c>
      <c r="G69" s="45" t="s">
        <v>14</v>
      </c>
      <c r="H69" s="45" t="s">
        <v>14</v>
      </c>
      <c r="I69" s="45" t="s">
        <v>14</v>
      </c>
      <c r="J69" s="45" t="s">
        <v>14</v>
      </c>
      <c r="K69" s="45" t="s">
        <v>14</v>
      </c>
      <c r="L69" s="45" t="s">
        <v>14</v>
      </c>
      <c r="M69" s="45" t="s">
        <v>14</v>
      </c>
      <c r="N69" s="45" t="s">
        <v>14</v>
      </c>
      <c r="O69" s="45" t="s">
        <v>14</v>
      </c>
      <c r="P69" s="45" t="s">
        <v>14</v>
      </c>
      <c r="Q69" s="45" t="s">
        <v>14</v>
      </c>
      <c r="R69" s="45" t="s">
        <v>14</v>
      </c>
      <c r="S69" s="45" t="s">
        <v>14</v>
      </c>
      <c r="T69" s="45" t="s">
        <v>14</v>
      </c>
      <c r="U69" s="45" t="s">
        <v>14</v>
      </c>
      <c r="V69" s="45" t="s">
        <v>14</v>
      </c>
      <c r="W69" s="45" t="s">
        <v>14</v>
      </c>
      <c r="X69" s="45" t="s">
        <v>14</v>
      </c>
      <c r="Y69" s="8"/>
      <c r="Z69" s="2"/>
    </row>
    <row r="70" spans="1:26" ht="30">
      <c r="A70" s="46">
        <v>2</v>
      </c>
      <c r="B70" s="27" t="s">
        <v>75</v>
      </c>
      <c r="C70" s="47">
        <v>488</v>
      </c>
      <c r="D70" s="47">
        <v>11</v>
      </c>
      <c r="E70" s="47">
        <v>775</v>
      </c>
      <c r="F70" s="47">
        <v>11</v>
      </c>
      <c r="G70" s="45" t="s">
        <v>14</v>
      </c>
      <c r="H70" s="45" t="s">
        <v>14</v>
      </c>
      <c r="I70" s="45" t="s">
        <v>14</v>
      </c>
      <c r="J70" s="45" t="s">
        <v>14</v>
      </c>
      <c r="K70" s="45" t="s">
        <v>14</v>
      </c>
      <c r="L70" s="45" t="s">
        <v>14</v>
      </c>
      <c r="M70" s="45" t="s">
        <v>14</v>
      </c>
      <c r="N70" s="45" t="s">
        <v>14</v>
      </c>
      <c r="O70" s="45" t="s">
        <v>14</v>
      </c>
      <c r="P70" s="45" t="s">
        <v>14</v>
      </c>
      <c r="Q70" s="45" t="s">
        <v>14</v>
      </c>
      <c r="R70" s="45" t="s">
        <v>14</v>
      </c>
      <c r="S70" s="45" t="s">
        <v>14</v>
      </c>
      <c r="T70" s="45" t="s">
        <v>14</v>
      </c>
      <c r="U70" s="45" t="s">
        <v>14</v>
      </c>
      <c r="V70" s="45" t="s">
        <v>14</v>
      </c>
      <c r="W70" s="45" t="s">
        <v>14</v>
      </c>
      <c r="X70" s="45" t="s">
        <v>14</v>
      </c>
      <c r="Y70" s="8"/>
      <c r="Z70" s="2"/>
    </row>
    <row r="71" spans="1:26" ht="30">
      <c r="A71" s="46">
        <v>3</v>
      </c>
      <c r="B71" s="27" t="s">
        <v>65</v>
      </c>
      <c r="C71" s="47">
        <v>196</v>
      </c>
      <c r="D71" s="47">
        <v>10</v>
      </c>
      <c r="E71" s="47">
        <v>238</v>
      </c>
      <c r="F71" s="47">
        <v>10</v>
      </c>
      <c r="G71" s="45" t="s">
        <v>14</v>
      </c>
      <c r="H71" s="45" t="s">
        <v>14</v>
      </c>
      <c r="I71" s="45" t="s">
        <v>14</v>
      </c>
      <c r="J71" s="45" t="s">
        <v>14</v>
      </c>
      <c r="K71" s="45" t="s">
        <v>14</v>
      </c>
      <c r="L71" s="45" t="s">
        <v>14</v>
      </c>
      <c r="M71" s="45" t="s">
        <v>14</v>
      </c>
      <c r="N71" s="45" t="s">
        <v>14</v>
      </c>
      <c r="O71" s="45" t="s">
        <v>14</v>
      </c>
      <c r="P71" s="45" t="s">
        <v>14</v>
      </c>
      <c r="Q71" s="45" t="s">
        <v>14</v>
      </c>
      <c r="R71" s="45" t="s">
        <v>14</v>
      </c>
      <c r="S71" s="45" t="s">
        <v>14</v>
      </c>
      <c r="T71" s="45" t="s">
        <v>14</v>
      </c>
      <c r="U71" s="45" t="s">
        <v>14</v>
      </c>
      <c r="V71" s="45" t="s">
        <v>14</v>
      </c>
      <c r="W71" s="45" t="s">
        <v>14</v>
      </c>
      <c r="X71" s="45" t="s">
        <v>14</v>
      </c>
      <c r="Y71" s="8"/>
      <c r="Z71" s="2"/>
    </row>
    <row r="72" spans="1:26" ht="30">
      <c r="A72" s="46">
        <v>4</v>
      </c>
      <c r="B72" s="27" t="s">
        <v>66</v>
      </c>
      <c r="C72" s="47">
        <v>358</v>
      </c>
      <c r="D72" s="47">
        <v>43</v>
      </c>
      <c r="E72" s="47">
        <v>532</v>
      </c>
      <c r="F72" s="47">
        <v>75</v>
      </c>
      <c r="G72" s="45" t="s">
        <v>14</v>
      </c>
      <c r="H72" s="45" t="s">
        <v>14</v>
      </c>
      <c r="I72" s="45" t="s">
        <v>14</v>
      </c>
      <c r="J72" s="45" t="s">
        <v>14</v>
      </c>
      <c r="K72" s="45" t="s">
        <v>14</v>
      </c>
      <c r="L72" s="45" t="s">
        <v>14</v>
      </c>
      <c r="M72" s="45" t="s">
        <v>14</v>
      </c>
      <c r="N72" s="45" t="s">
        <v>14</v>
      </c>
      <c r="O72" s="45" t="s">
        <v>14</v>
      </c>
      <c r="P72" s="45" t="s">
        <v>14</v>
      </c>
      <c r="Q72" s="45" t="s">
        <v>14</v>
      </c>
      <c r="R72" s="45" t="s">
        <v>14</v>
      </c>
      <c r="S72" s="45" t="s">
        <v>14</v>
      </c>
      <c r="T72" s="45" t="s">
        <v>14</v>
      </c>
      <c r="U72" s="45" t="s">
        <v>14</v>
      </c>
      <c r="V72" s="45" t="s">
        <v>14</v>
      </c>
      <c r="W72" s="45" t="s">
        <v>14</v>
      </c>
      <c r="X72" s="45" t="s">
        <v>14</v>
      </c>
      <c r="Y72" s="8"/>
      <c r="Z72" s="2"/>
    </row>
    <row r="73" spans="1:26" ht="30">
      <c r="A73" s="46">
        <v>5</v>
      </c>
      <c r="B73" s="27" t="s">
        <v>78</v>
      </c>
      <c r="C73" s="47">
        <v>909</v>
      </c>
      <c r="D73" s="47">
        <v>75</v>
      </c>
      <c r="E73" s="47">
        <v>1643</v>
      </c>
      <c r="F73" s="47">
        <v>110</v>
      </c>
      <c r="G73" s="45" t="s">
        <v>14</v>
      </c>
      <c r="H73" s="45" t="s">
        <v>14</v>
      </c>
      <c r="I73" s="45" t="s">
        <v>14</v>
      </c>
      <c r="J73" s="45" t="s">
        <v>14</v>
      </c>
      <c r="K73" s="45" t="s">
        <v>14</v>
      </c>
      <c r="L73" s="45" t="s">
        <v>14</v>
      </c>
      <c r="M73" s="45" t="s">
        <v>14</v>
      </c>
      <c r="N73" s="45" t="s">
        <v>14</v>
      </c>
      <c r="O73" s="45" t="s">
        <v>14</v>
      </c>
      <c r="P73" s="45" t="s">
        <v>14</v>
      </c>
      <c r="Q73" s="45" t="s">
        <v>14</v>
      </c>
      <c r="R73" s="45" t="s">
        <v>14</v>
      </c>
      <c r="S73" s="45" t="s">
        <v>14</v>
      </c>
      <c r="T73" s="45" t="s">
        <v>14</v>
      </c>
      <c r="U73" s="45" t="s">
        <v>14</v>
      </c>
      <c r="V73" s="45" t="s">
        <v>14</v>
      </c>
      <c r="W73" s="45" t="s">
        <v>14</v>
      </c>
      <c r="X73" s="45" t="s">
        <v>14</v>
      </c>
      <c r="Y73" s="8"/>
      <c r="Z73" s="2"/>
    </row>
    <row r="74" spans="1:26" ht="45">
      <c r="A74" s="46">
        <v>6</v>
      </c>
      <c r="B74" s="27" t="s">
        <v>79</v>
      </c>
      <c r="C74" s="47">
        <v>855</v>
      </c>
      <c r="D74" s="47">
        <v>20</v>
      </c>
      <c r="E74" s="47">
        <v>1585</v>
      </c>
      <c r="F74" s="47">
        <v>164</v>
      </c>
      <c r="G74" s="45" t="s">
        <v>14</v>
      </c>
      <c r="H74" s="45" t="s">
        <v>14</v>
      </c>
      <c r="I74" s="45" t="s">
        <v>14</v>
      </c>
      <c r="J74" s="45" t="s">
        <v>14</v>
      </c>
      <c r="K74" s="45" t="s">
        <v>14</v>
      </c>
      <c r="L74" s="45" t="s">
        <v>14</v>
      </c>
      <c r="M74" s="45" t="s">
        <v>14</v>
      </c>
      <c r="N74" s="45" t="s">
        <v>14</v>
      </c>
      <c r="O74" s="45" t="s">
        <v>14</v>
      </c>
      <c r="P74" s="45" t="s">
        <v>14</v>
      </c>
      <c r="Q74" s="45" t="s">
        <v>14</v>
      </c>
      <c r="R74" s="45" t="s">
        <v>14</v>
      </c>
      <c r="S74" s="45" t="s">
        <v>14</v>
      </c>
      <c r="T74" s="45" t="s">
        <v>14</v>
      </c>
      <c r="U74" s="45" t="s">
        <v>14</v>
      </c>
      <c r="V74" s="45" t="s">
        <v>14</v>
      </c>
      <c r="W74" s="45" t="s">
        <v>14</v>
      </c>
      <c r="X74" s="45" t="s">
        <v>14</v>
      </c>
      <c r="Y74" s="8"/>
      <c r="Z74" s="2"/>
    </row>
    <row r="75" spans="1:26" ht="30">
      <c r="A75" s="46">
        <v>7</v>
      </c>
      <c r="B75" s="27" t="s">
        <v>76</v>
      </c>
      <c r="C75" s="47">
        <v>472</v>
      </c>
      <c r="D75" s="47">
        <v>83</v>
      </c>
      <c r="E75" s="47">
        <v>664</v>
      </c>
      <c r="F75" s="47">
        <v>83</v>
      </c>
      <c r="G75" s="45" t="s">
        <v>14</v>
      </c>
      <c r="H75" s="45" t="s">
        <v>14</v>
      </c>
      <c r="I75" s="45" t="s">
        <v>14</v>
      </c>
      <c r="J75" s="45" t="s">
        <v>14</v>
      </c>
      <c r="K75" s="45" t="s">
        <v>14</v>
      </c>
      <c r="L75" s="45" t="s">
        <v>14</v>
      </c>
      <c r="M75" s="45" t="s">
        <v>14</v>
      </c>
      <c r="N75" s="45" t="s">
        <v>14</v>
      </c>
      <c r="O75" s="45" t="s">
        <v>14</v>
      </c>
      <c r="P75" s="45" t="s">
        <v>14</v>
      </c>
      <c r="Q75" s="45" t="s">
        <v>14</v>
      </c>
      <c r="R75" s="45" t="s">
        <v>14</v>
      </c>
      <c r="S75" s="45" t="s">
        <v>14</v>
      </c>
      <c r="T75" s="45" t="s">
        <v>14</v>
      </c>
      <c r="U75" s="45" t="s">
        <v>14</v>
      </c>
      <c r="V75" s="45" t="s">
        <v>14</v>
      </c>
      <c r="W75" s="45" t="s">
        <v>14</v>
      </c>
      <c r="X75" s="45" t="s">
        <v>14</v>
      </c>
      <c r="Y75" s="8"/>
      <c r="Z75" s="2"/>
    </row>
    <row r="76" spans="1:26" ht="30">
      <c r="A76" s="46">
        <v>8</v>
      </c>
      <c r="B76" s="27" t="s">
        <v>80</v>
      </c>
      <c r="C76" s="47">
        <v>191</v>
      </c>
      <c r="D76" s="47">
        <v>42</v>
      </c>
      <c r="E76" s="47">
        <v>376</v>
      </c>
      <c r="F76" s="47">
        <v>125</v>
      </c>
      <c r="G76" s="45" t="s">
        <v>14</v>
      </c>
      <c r="H76" s="45" t="s">
        <v>14</v>
      </c>
      <c r="I76" s="45" t="s">
        <v>14</v>
      </c>
      <c r="J76" s="45" t="s">
        <v>14</v>
      </c>
      <c r="K76" s="45" t="s">
        <v>14</v>
      </c>
      <c r="L76" s="45" t="s">
        <v>14</v>
      </c>
      <c r="M76" s="45" t="s">
        <v>14</v>
      </c>
      <c r="N76" s="45" t="s">
        <v>14</v>
      </c>
      <c r="O76" s="45" t="s">
        <v>14</v>
      </c>
      <c r="P76" s="45" t="s">
        <v>14</v>
      </c>
      <c r="Q76" s="45" t="s">
        <v>14</v>
      </c>
      <c r="R76" s="45" t="s">
        <v>14</v>
      </c>
      <c r="S76" s="45" t="s">
        <v>14</v>
      </c>
      <c r="T76" s="45" t="s">
        <v>14</v>
      </c>
      <c r="U76" s="45" t="s">
        <v>14</v>
      </c>
      <c r="V76" s="45" t="s">
        <v>14</v>
      </c>
      <c r="W76" s="45" t="s">
        <v>14</v>
      </c>
      <c r="X76" s="45" t="s">
        <v>14</v>
      </c>
      <c r="Y76" s="8"/>
      <c r="Z76" s="2"/>
    </row>
    <row r="77" spans="1:26" ht="30" customHeight="1">
      <c r="A77" s="46">
        <v>9</v>
      </c>
      <c r="B77" s="27" t="s">
        <v>82</v>
      </c>
      <c r="C77" s="47">
        <v>374</v>
      </c>
      <c r="D77" s="47">
        <v>59</v>
      </c>
      <c r="E77" s="47">
        <v>470</v>
      </c>
      <c r="F77" s="47">
        <v>71</v>
      </c>
      <c r="G77" s="45" t="s">
        <v>14</v>
      </c>
      <c r="H77" s="45" t="s">
        <v>14</v>
      </c>
      <c r="I77" s="45" t="s">
        <v>14</v>
      </c>
      <c r="J77" s="45" t="s">
        <v>14</v>
      </c>
      <c r="K77" s="45" t="s">
        <v>14</v>
      </c>
      <c r="L77" s="45" t="s">
        <v>14</v>
      </c>
      <c r="M77" s="45" t="s">
        <v>14</v>
      </c>
      <c r="N77" s="45" t="s">
        <v>14</v>
      </c>
      <c r="O77" s="45" t="s">
        <v>14</v>
      </c>
      <c r="P77" s="45" t="s">
        <v>14</v>
      </c>
      <c r="Q77" s="45" t="s">
        <v>14</v>
      </c>
      <c r="R77" s="45" t="s">
        <v>14</v>
      </c>
      <c r="S77" s="45" t="s">
        <v>14</v>
      </c>
      <c r="T77" s="45" t="s">
        <v>14</v>
      </c>
      <c r="U77" s="45" t="s">
        <v>14</v>
      </c>
      <c r="V77" s="45" t="s">
        <v>14</v>
      </c>
      <c r="W77" s="45" t="s">
        <v>14</v>
      </c>
      <c r="X77" s="45" t="s">
        <v>14</v>
      </c>
      <c r="Y77" s="8"/>
      <c r="Z77" s="2"/>
    </row>
    <row r="78" spans="1:26" ht="30">
      <c r="A78" s="46">
        <v>10</v>
      </c>
      <c r="B78" s="27" t="s">
        <v>81</v>
      </c>
      <c r="C78" s="47">
        <v>486</v>
      </c>
      <c r="D78" s="47">
        <v>7</v>
      </c>
      <c r="E78" s="47">
        <v>688</v>
      </c>
      <c r="F78" s="47">
        <v>7</v>
      </c>
      <c r="G78" s="45" t="s">
        <v>14</v>
      </c>
      <c r="H78" s="45" t="s">
        <v>14</v>
      </c>
      <c r="I78" s="45" t="s">
        <v>14</v>
      </c>
      <c r="J78" s="45" t="s">
        <v>14</v>
      </c>
      <c r="K78" s="45" t="s">
        <v>14</v>
      </c>
      <c r="L78" s="45" t="s">
        <v>14</v>
      </c>
      <c r="M78" s="45" t="s">
        <v>14</v>
      </c>
      <c r="N78" s="45" t="s">
        <v>14</v>
      </c>
      <c r="O78" s="45" t="s">
        <v>14</v>
      </c>
      <c r="P78" s="45" t="s">
        <v>14</v>
      </c>
      <c r="Q78" s="45" t="s">
        <v>14</v>
      </c>
      <c r="R78" s="45" t="s">
        <v>14</v>
      </c>
      <c r="S78" s="45" t="s">
        <v>14</v>
      </c>
      <c r="T78" s="45" t="s">
        <v>14</v>
      </c>
      <c r="U78" s="45" t="s">
        <v>14</v>
      </c>
      <c r="V78" s="45" t="s">
        <v>14</v>
      </c>
      <c r="W78" s="45" t="s">
        <v>14</v>
      </c>
      <c r="X78" s="45" t="s">
        <v>14</v>
      </c>
      <c r="Y78" s="8"/>
      <c r="Z78" s="2"/>
    </row>
    <row r="79" spans="1:26" ht="30">
      <c r="A79" s="46">
        <v>11</v>
      </c>
      <c r="B79" s="27" t="s">
        <v>83</v>
      </c>
      <c r="C79" s="47">
        <v>733</v>
      </c>
      <c r="D79" s="47">
        <v>205</v>
      </c>
      <c r="E79" s="47">
        <v>1242</v>
      </c>
      <c r="F79" s="47">
        <v>348</v>
      </c>
      <c r="G79" s="45" t="s">
        <v>14</v>
      </c>
      <c r="H79" s="45" t="s">
        <v>14</v>
      </c>
      <c r="I79" s="45" t="s">
        <v>14</v>
      </c>
      <c r="J79" s="45" t="s">
        <v>14</v>
      </c>
      <c r="K79" s="45" t="s">
        <v>14</v>
      </c>
      <c r="L79" s="45" t="s">
        <v>14</v>
      </c>
      <c r="M79" s="45" t="s">
        <v>14</v>
      </c>
      <c r="N79" s="45" t="s">
        <v>14</v>
      </c>
      <c r="O79" s="45" t="s">
        <v>14</v>
      </c>
      <c r="P79" s="45" t="s">
        <v>14</v>
      </c>
      <c r="Q79" s="45" t="s">
        <v>14</v>
      </c>
      <c r="R79" s="45" t="s">
        <v>14</v>
      </c>
      <c r="S79" s="45" t="s">
        <v>14</v>
      </c>
      <c r="T79" s="45" t="s">
        <v>14</v>
      </c>
      <c r="U79" s="45" t="s">
        <v>14</v>
      </c>
      <c r="V79" s="45" t="s">
        <v>14</v>
      </c>
      <c r="W79" s="45" t="s">
        <v>14</v>
      </c>
      <c r="X79" s="45" t="s">
        <v>14</v>
      </c>
      <c r="Y79" s="8"/>
      <c r="Z79" s="2"/>
    </row>
    <row r="80" spans="1:26" ht="30">
      <c r="A80" s="46">
        <v>12</v>
      </c>
      <c r="B80" s="27" t="s">
        <v>72</v>
      </c>
      <c r="C80" s="47">
        <v>574</v>
      </c>
      <c r="D80" s="47">
        <v>152</v>
      </c>
      <c r="E80" s="47">
        <v>847</v>
      </c>
      <c r="F80" s="47">
        <v>216</v>
      </c>
      <c r="G80" s="45" t="s">
        <v>14</v>
      </c>
      <c r="H80" s="45" t="s">
        <v>14</v>
      </c>
      <c r="I80" s="45" t="s">
        <v>14</v>
      </c>
      <c r="J80" s="45" t="s">
        <v>14</v>
      </c>
      <c r="K80" s="45" t="s">
        <v>14</v>
      </c>
      <c r="L80" s="45" t="s">
        <v>14</v>
      </c>
      <c r="M80" s="45" t="s">
        <v>14</v>
      </c>
      <c r="N80" s="45" t="s">
        <v>14</v>
      </c>
      <c r="O80" s="45" t="s">
        <v>14</v>
      </c>
      <c r="P80" s="45" t="s">
        <v>14</v>
      </c>
      <c r="Q80" s="45" t="s">
        <v>14</v>
      </c>
      <c r="R80" s="45" t="s">
        <v>14</v>
      </c>
      <c r="S80" s="45" t="s">
        <v>14</v>
      </c>
      <c r="T80" s="45" t="s">
        <v>14</v>
      </c>
      <c r="U80" s="45" t="s">
        <v>14</v>
      </c>
      <c r="V80" s="45" t="s">
        <v>14</v>
      </c>
      <c r="W80" s="45" t="s">
        <v>14</v>
      </c>
      <c r="X80" s="45" t="s">
        <v>14</v>
      </c>
      <c r="Y80" s="8"/>
      <c r="Z80" s="2"/>
    </row>
    <row r="81" spans="1:26" ht="30">
      <c r="A81" s="46">
        <v>13</v>
      </c>
      <c r="B81" s="27" t="s">
        <v>84</v>
      </c>
      <c r="C81" s="47">
        <v>466</v>
      </c>
      <c r="D81" s="47">
        <v>4</v>
      </c>
      <c r="E81" s="47">
        <v>993</v>
      </c>
      <c r="F81" s="47">
        <v>4</v>
      </c>
      <c r="G81" s="45" t="s">
        <v>14</v>
      </c>
      <c r="H81" s="45" t="s">
        <v>14</v>
      </c>
      <c r="I81" s="45" t="s">
        <v>14</v>
      </c>
      <c r="J81" s="45" t="s">
        <v>14</v>
      </c>
      <c r="K81" s="45" t="s">
        <v>14</v>
      </c>
      <c r="L81" s="45" t="s">
        <v>14</v>
      </c>
      <c r="M81" s="45" t="s">
        <v>14</v>
      </c>
      <c r="N81" s="45" t="s">
        <v>14</v>
      </c>
      <c r="O81" s="45" t="s">
        <v>14</v>
      </c>
      <c r="P81" s="45" t="s">
        <v>14</v>
      </c>
      <c r="Q81" s="45" t="s">
        <v>14</v>
      </c>
      <c r="R81" s="45" t="s">
        <v>14</v>
      </c>
      <c r="S81" s="45" t="s">
        <v>14</v>
      </c>
      <c r="T81" s="45" t="s">
        <v>14</v>
      </c>
      <c r="U81" s="45" t="s">
        <v>14</v>
      </c>
      <c r="V81" s="45" t="s">
        <v>14</v>
      </c>
      <c r="W81" s="45" t="s">
        <v>14</v>
      </c>
      <c r="X81" s="45" t="s">
        <v>14</v>
      </c>
      <c r="Y81" s="8"/>
      <c r="Z81" s="2"/>
    </row>
    <row r="82" spans="1:25" ht="30">
      <c r="A82" s="46">
        <v>14</v>
      </c>
      <c r="B82" s="27" t="s">
        <v>62</v>
      </c>
      <c r="C82" s="47">
        <v>701</v>
      </c>
      <c r="D82" s="47">
        <v>23</v>
      </c>
      <c r="E82" s="47">
        <v>1263</v>
      </c>
      <c r="F82" s="47">
        <v>48</v>
      </c>
      <c r="G82" s="45" t="s">
        <v>14</v>
      </c>
      <c r="H82" s="45" t="s">
        <v>14</v>
      </c>
      <c r="I82" s="45" t="s">
        <v>14</v>
      </c>
      <c r="J82" s="45" t="s">
        <v>14</v>
      </c>
      <c r="K82" s="45" t="s">
        <v>14</v>
      </c>
      <c r="L82" s="45" t="s">
        <v>14</v>
      </c>
      <c r="M82" s="45" t="s">
        <v>14</v>
      </c>
      <c r="N82" s="45" t="s">
        <v>14</v>
      </c>
      <c r="O82" s="45" t="s">
        <v>14</v>
      </c>
      <c r="P82" s="45" t="s">
        <v>14</v>
      </c>
      <c r="Q82" s="45" t="s">
        <v>14</v>
      </c>
      <c r="R82" s="45" t="s">
        <v>14</v>
      </c>
      <c r="S82" s="45" t="s">
        <v>14</v>
      </c>
      <c r="T82" s="45" t="s">
        <v>14</v>
      </c>
      <c r="U82" s="45" t="s">
        <v>14</v>
      </c>
      <c r="V82" s="45" t="s">
        <v>14</v>
      </c>
      <c r="W82" s="45" t="s">
        <v>14</v>
      </c>
      <c r="X82" s="45" t="s">
        <v>14</v>
      </c>
      <c r="Y82" s="8"/>
    </row>
    <row r="83" spans="1:25" ht="30">
      <c r="A83" s="46">
        <v>15</v>
      </c>
      <c r="B83" s="27" t="s">
        <v>85</v>
      </c>
      <c r="C83" s="47">
        <v>632</v>
      </c>
      <c r="D83" s="47">
        <v>25</v>
      </c>
      <c r="E83" s="47">
        <v>1717</v>
      </c>
      <c r="F83" s="47">
        <v>25</v>
      </c>
      <c r="G83" s="45" t="s">
        <v>14</v>
      </c>
      <c r="H83" s="45" t="s">
        <v>14</v>
      </c>
      <c r="I83" s="45" t="s">
        <v>14</v>
      </c>
      <c r="J83" s="45" t="s">
        <v>14</v>
      </c>
      <c r="K83" s="45" t="s">
        <v>14</v>
      </c>
      <c r="L83" s="45" t="s">
        <v>14</v>
      </c>
      <c r="M83" s="45" t="s">
        <v>14</v>
      </c>
      <c r="N83" s="45" t="s">
        <v>14</v>
      </c>
      <c r="O83" s="45" t="s">
        <v>14</v>
      </c>
      <c r="P83" s="45" t="s">
        <v>14</v>
      </c>
      <c r="Q83" s="45" t="s">
        <v>14</v>
      </c>
      <c r="R83" s="45" t="s">
        <v>14</v>
      </c>
      <c r="S83" s="45" t="s">
        <v>14</v>
      </c>
      <c r="T83" s="45" t="s">
        <v>14</v>
      </c>
      <c r="U83" s="45" t="s">
        <v>14</v>
      </c>
      <c r="V83" s="45" t="s">
        <v>14</v>
      </c>
      <c r="W83" s="45" t="s">
        <v>14</v>
      </c>
      <c r="X83" s="45" t="s">
        <v>14</v>
      </c>
      <c r="Y83" s="8"/>
    </row>
    <row r="84" spans="1:25" ht="30">
      <c r="A84" s="46">
        <v>16</v>
      </c>
      <c r="B84" s="27" t="s">
        <v>67</v>
      </c>
      <c r="C84" s="47">
        <v>559</v>
      </c>
      <c r="D84" s="47">
        <v>19</v>
      </c>
      <c r="E84" s="47">
        <v>682</v>
      </c>
      <c r="F84" s="47">
        <v>22</v>
      </c>
      <c r="G84" s="45" t="s">
        <v>14</v>
      </c>
      <c r="H84" s="45" t="s">
        <v>14</v>
      </c>
      <c r="I84" s="45" t="s">
        <v>14</v>
      </c>
      <c r="J84" s="45" t="s">
        <v>14</v>
      </c>
      <c r="K84" s="45" t="s">
        <v>14</v>
      </c>
      <c r="L84" s="45" t="s">
        <v>14</v>
      </c>
      <c r="M84" s="45" t="s">
        <v>14</v>
      </c>
      <c r="N84" s="45" t="s">
        <v>14</v>
      </c>
      <c r="O84" s="45" t="s">
        <v>14</v>
      </c>
      <c r="P84" s="45" t="s">
        <v>14</v>
      </c>
      <c r="Q84" s="45" t="s">
        <v>14</v>
      </c>
      <c r="R84" s="45" t="s">
        <v>14</v>
      </c>
      <c r="S84" s="45" t="s">
        <v>14</v>
      </c>
      <c r="T84" s="45" t="s">
        <v>14</v>
      </c>
      <c r="U84" s="45" t="s">
        <v>14</v>
      </c>
      <c r="V84" s="45" t="s">
        <v>14</v>
      </c>
      <c r="W84" s="45" t="s">
        <v>14</v>
      </c>
      <c r="X84" s="45" t="s">
        <v>14</v>
      </c>
      <c r="Y84" s="8"/>
    </row>
    <row r="85" spans="1:25" ht="60.75" customHeight="1" thickBot="1">
      <c r="A85" s="48">
        <v>17</v>
      </c>
      <c r="B85" s="49" t="s">
        <v>146</v>
      </c>
      <c r="C85" s="216">
        <v>375</v>
      </c>
      <c r="D85" s="216">
        <v>67</v>
      </c>
      <c r="E85" s="216">
        <v>684</v>
      </c>
      <c r="F85" s="216">
        <v>71</v>
      </c>
      <c r="G85" s="50" t="s">
        <v>14</v>
      </c>
      <c r="H85" s="50" t="s">
        <v>14</v>
      </c>
      <c r="I85" s="50" t="s">
        <v>14</v>
      </c>
      <c r="J85" s="50" t="s">
        <v>14</v>
      </c>
      <c r="K85" s="50" t="s">
        <v>14</v>
      </c>
      <c r="L85" s="50" t="s">
        <v>14</v>
      </c>
      <c r="M85" s="50" t="s">
        <v>14</v>
      </c>
      <c r="N85" s="50" t="s">
        <v>14</v>
      </c>
      <c r="O85" s="50" t="s">
        <v>14</v>
      </c>
      <c r="P85" s="50" t="s">
        <v>14</v>
      </c>
      <c r="Q85" s="50" t="s">
        <v>14</v>
      </c>
      <c r="R85" s="50" t="s">
        <v>14</v>
      </c>
      <c r="S85" s="50" t="s">
        <v>14</v>
      </c>
      <c r="T85" s="50" t="s">
        <v>14</v>
      </c>
      <c r="U85" s="50" t="s">
        <v>14</v>
      </c>
      <c r="V85" s="50" t="s">
        <v>14</v>
      </c>
      <c r="W85" s="50" t="s">
        <v>14</v>
      </c>
      <c r="X85" s="50" t="s">
        <v>14</v>
      </c>
      <c r="Y85" s="8"/>
    </row>
    <row r="86" spans="1:25" ht="15">
      <c r="A86" s="51"/>
      <c r="B86" s="227" t="s">
        <v>18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8"/>
    </row>
    <row r="87" spans="1:25" ht="22.5" customHeight="1">
      <c r="A87" s="52"/>
      <c r="B87" s="53" t="s">
        <v>19</v>
      </c>
      <c r="C87" s="54">
        <f aca="true" t="shared" si="20" ref="C87:H87">C8</f>
        <v>608</v>
      </c>
      <c r="D87" s="54">
        <f t="shared" si="20"/>
        <v>0</v>
      </c>
      <c r="E87" s="208" t="str">
        <f t="shared" si="20"/>
        <v>Х</v>
      </c>
      <c r="F87" s="208" t="str">
        <f t="shared" si="20"/>
        <v>Х</v>
      </c>
      <c r="G87" s="54">
        <f t="shared" si="20"/>
        <v>608</v>
      </c>
      <c r="H87" s="54">
        <f t="shared" si="20"/>
        <v>0</v>
      </c>
      <c r="I87" s="54">
        <f aca="true" t="shared" si="21" ref="I87:X87">I8</f>
        <v>601</v>
      </c>
      <c r="J87" s="54">
        <f t="shared" si="21"/>
        <v>0</v>
      </c>
      <c r="K87" s="54">
        <f t="shared" si="21"/>
        <v>0</v>
      </c>
      <c r="L87" s="54">
        <f t="shared" si="21"/>
        <v>0</v>
      </c>
      <c r="M87" s="54">
        <f t="shared" si="21"/>
        <v>0</v>
      </c>
      <c r="N87" s="54">
        <f t="shared" si="21"/>
        <v>0</v>
      </c>
      <c r="O87" s="54">
        <f t="shared" si="21"/>
        <v>0</v>
      </c>
      <c r="P87" s="54">
        <f t="shared" si="21"/>
        <v>0</v>
      </c>
      <c r="Q87" s="54">
        <f t="shared" si="21"/>
        <v>0</v>
      </c>
      <c r="R87" s="54">
        <f t="shared" si="21"/>
        <v>0</v>
      </c>
      <c r="S87" s="54">
        <f t="shared" si="21"/>
        <v>7</v>
      </c>
      <c r="T87" s="54">
        <f t="shared" si="21"/>
        <v>0</v>
      </c>
      <c r="U87" s="54">
        <f t="shared" si="21"/>
        <v>0</v>
      </c>
      <c r="V87" s="54">
        <f t="shared" si="21"/>
        <v>0</v>
      </c>
      <c r="W87" s="54">
        <f t="shared" si="21"/>
        <v>608</v>
      </c>
      <c r="X87" s="54">
        <f t="shared" si="21"/>
        <v>0</v>
      </c>
      <c r="Y87" s="8"/>
    </row>
    <row r="88" spans="1:25" ht="30">
      <c r="A88" s="52"/>
      <c r="B88" s="53" t="s">
        <v>15</v>
      </c>
      <c r="C88" s="54">
        <f aca="true" t="shared" si="22" ref="C88:H88">C26</f>
        <v>1215</v>
      </c>
      <c r="D88" s="54">
        <f t="shared" si="22"/>
        <v>886</v>
      </c>
      <c r="E88" s="208" t="str">
        <f t="shared" si="22"/>
        <v>Х</v>
      </c>
      <c r="F88" s="208" t="str">
        <f t="shared" si="22"/>
        <v>Х</v>
      </c>
      <c r="G88" s="54">
        <f t="shared" si="22"/>
        <v>1215</v>
      </c>
      <c r="H88" s="54">
        <f t="shared" si="22"/>
        <v>886</v>
      </c>
      <c r="I88" s="54">
        <f aca="true" t="shared" si="23" ref="I88:X88">I26</f>
        <v>465</v>
      </c>
      <c r="J88" s="54">
        <f t="shared" si="23"/>
        <v>0</v>
      </c>
      <c r="K88" s="54">
        <f t="shared" si="23"/>
        <v>688</v>
      </c>
      <c r="L88" s="54">
        <f t="shared" si="23"/>
        <v>869</v>
      </c>
      <c r="M88" s="54">
        <f t="shared" si="23"/>
        <v>12</v>
      </c>
      <c r="N88" s="54">
        <f t="shared" si="23"/>
        <v>17</v>
      </c>
      <c r="O88" s="54">
        <f t="shared" si="23"/>
        <v>0</v>
      </c>
      <c r="P88" s="54">
        <f t="shared" si="23"/>
        <v>0</v>
      </c>
      <c r="Q88" s="54">
        <f t="shared" si="23"/>
        <v>0</v>
      </c>
      <c r="R88" s="54">
        <f t="shared" si="23"/>
        <v>0</v>
      </c>
      <c r="S88" s="54">
        <f t="shared" si="23"/>
        <v>50</v>
      </c>
      <c r="T88" s="54">
        <f t="shared" si="23"/>
        <v>0</v>
      </c>
      <c r="U88" s="54">
        <f t="shared" si="23"/>
        <v>0</v>
      </c>
      <c r="V88" s="54">
        <f t="shared" si="23"/>
        <v>0</v>
      </c>
      <c r="W88" s="54">
        <f t="shared" si="23"/>
        <v>1215</v>
      </c>
      <c r="X88" s="54">
        <f t="shared" si="23"/>
        <v>886</v>
      </c>
      <c r="Y88" s="8"/>
    </row>
    <row r="89" spans="1:24" ht="30">
      <c r="A89" s="52"/>
      <c r="B89" s="55" t="s">
        <v>16</v>
      </c>
      <c r="C89" s="56">
        <f aca="true" t="shared" si="24" ref="C89:H89">C46</f>
        <v>5177</v>
      </c>
      <c r="D89" s="56">
        <f t="shared" si="24"/>
        <v>55</v>
      </c>
      <c r="E89" s="209" t="str">
        <f t="shared" si="24"/>
        <v>Х</v>
      </c>
      <c r="F89" s="209" t="str">
        <f t="shared" si="24"/>
        <v>Х</v>
      </c>
      <c r="G89" s="56">
        <f t="shared" si="24"/>
        <v>5177</v>
      </c>
      <c r="H89" s="56">
        <f t="shared" si="24"/>
        <v>55</v>
      </c>
      <c r="I89" s="56">
        <f aca="true" t="shared" si="25" ref="I89:X89">I46</f>
        <v>5177</v>
      </c>
      <c r="J89" s="56">
        <f t="shared" si="25"/>
        <v>0</v>
      </c>
      <c r="K89" s="56">
        <f t="shared" si="25"/>
        <v>0</v>
      </c>
      <c r="L89" s="56">
        <f t="shared" si="25"/>
        <v>55</v>
      </c>
      <c r="M89" s="56">
        <f t="shared" si="25"/>
        <v>0</v>
      </c>
      <c r="N89" s="56">
        <f t="shared" si="25"/>
        <v>0</v>
      </c>
      <c r="O89" s="56">
        <f t="shared" si="25"/>
        <v>0</v>
      </c>
      <c r="P89" s="56">
        <f t="shared" si="25"/>
        <v>0</v>
      </c>
      <c r="Q89" s="56">
        <f t="shared" si="25"/>
        <v>0</v>
      </c>
      <c r="R89" s="56">
        <f t="shared" si="25"/>
        <v>0</v>
      </c>
      <c r="S89" s="56">
        <f t="shared" si="25"/>
        <v>0</v>
      </c>
      <c r="T89" s="56">
        <f t="shared" si="25"/>
        <v>0</v>
      </c>
      <c r="U89" s="56">
        <f t="shared" si="25"/>
        <v>0</v>
      </c>
      <c r="V89" s="56">
        <f t="shared" si="25"/>
        <v>0</v>
      </c>
      <c r="W89" s="56">
        <f t="shared" si="25"/>
        <v>5177</v>
      </c>
      <c r="X89" s="56">
        <f t="shared" si="25"/>
        <v>55</v>
      </c>
    </row>
    <row r="90" spans="1:24" ht="30">
      <c r="A90" s="52"/>
      <c r="B90" s="55" t="s">
        <v>17</v>
      </c>
      <c r="C90" s="56">
        <f aca="true" t="shared" si="26" ref="C90:H90">C66</f>
        <v>11592</v>
      </c>
      <c r="D90" s="56">
        <f t="shared" si="26"/>
        <v>1081</v>
      </c>
      <c r="E90" s="56">
        <f t="shared" si="26"/>
        <v>20665</v>
      </c>
      <c r="F90" s="56">
        <f t="shared" si="26"/>
        <v>2085</v>
      </c>
      <c r="G90" s="209" t="str">
        <f t="shared" si="26"/>
        <v>Х</v>
      </c>
      <c r="H90" s="209" t="str">
        <f t="shared" si="26"/>
        <v>Х</v>
      </c>
      <c r="I90" s="55" t="s">
        <v>14</v>
      </c>
      <c r="J90" s="55" t="s">
        <v>14</v>
      </c>
      <c r="K90" s="55" t="s">
        <v>14</v>
      </c>
      <c r="L90" s="55" t="s">
        <v>14</v>
      </c>
      <c r="M90" s="55" t="s">
        <v>14</v>
      </c>
      <c r="N90" s="55" t="s">
        <v>14</v>
      </c>
      <c r="O90" s="55" t="s">
        <v>14</v>
      </c>
      <c r="P90" s="55" t="s">
        <v>14</v>
      </c>
      <c r="Q90" s="55" t="s">
        <v>14</v>
      </c>
      <c r="R90" s="55" t="s">
        <v>14</v>
      </c>
      <c r="S90" s="55" t="s">
        <v>14</v>
      </c>
      <c r="T90" s="55" t="s">
        <v>14</v>
      </c>
      <c r="U90" s="55" t="s">
        <v>14</v>
      </c>
      <c r="V90" s="55" t="s">
        <v>14</v>
      </c>
      <c r="W90" s="55" t="s">
        <v>14</v>
      </c>
      <c r="X90" s="55" t="s">
        <v>14</v>
      </c>
    </row>
    <row r="91" spans="1:24" ht="16.5" customHeight="1">
      <c r="A91" s="57"/>
      <c r="B91" s="57" t="s">
        <v>18</v>
      </c>
      <c r="C91" s="58">
        <f>SUM(C87:C90)</f>
        <v>18592</v>
      </c>
      <c r="D91" s="58">
        <f aca="true" t="shared" si="27" ref="D91:V91">SUM(D87:D90)</f>
        <v>2022</v>
      </c>
      <c r="E91" s="58">
        <f t="shared" si="27"/>
        <v>20665</v>
      </c>
      <c r="F91" s="58">
        <f t="shared" si="27"/>
        <v>2085</v>
      </c>
      <c r="G91" s="58">
        <f t="shared" si="27"/>
        <v>7000</v>
      </c>
      <c r="H91" s="58">
        <f t="shared" si="27"/>
        <v>941</v>
      </c>
      <c r="I91" s="58">
        <f t="shared" si="27"/>
        <v>6243</v>
      </c>
      <c r="J91" s="58">
        <f t="shared" si="27"/>
        <v>0</v>
      </c>
      <c r="K91" s="58">
        <f t="shared" si="27"/>
        <v>688</v>
      </c>
      <c r="L91" s="58">
        <f t="shared" si="27"/>
        <v>924</v>
      </c>
      <c r="M91" s="58">
        <f t="shared" si="27"/>
        <v>12</v>
      </c>
      <c r="N91" s="58">
        <f t="shared" si="27"/>
        <v>17</v>
      </c>
      <c r="O91" s="58">
        <f t="shared" si="27"/>
        <v>0</v>
      </c>
      <c r="P91" s="58">
        <f t="shared" si="27"/>
        <v>0</v>
      </c>
      <c r="Q91" s="58">
        <f t="shared" si="27"/>
        <v>0</v>
      </c>
      <c r="R91" s="58">
        <f t="shared" si="27"/>
        <v>0</v>
      </c>
      <c r="S91" s="58">
        <f t="shared" si="27"/>
        <v>57</v>
      </c>
      <c r="T91" s="58">
        <f t="shared" si="27"/>
        <v>0</v>
      </c>
      <c r="U91" s="58">
        <f t="shared" si="27"/>
        <v>0</v>
      </c>
      <c r="V91" s="58">
        <f t="shared" si="27"/>
        <v>0</v>
      </c>
      <c r="W91" s="58">
        <f>SUM(W87:W89)</f>
        <v>7000</v>
      </c>
      <c r="X91" s="58">
        <f>SUM(X87:X89)</f>
        <v>941</v>
      </c>
    </row>
  </sheetData>
  <sheetProtection selectLockedCells="1" selectUnlockedCells="1"/>
  <mergeCells count="39">
    <mergeCell ref="A7:X7"/>
    <mergeCell ref="T4:T5"/>
    <mergeCell ref="U4:U5"/>
    <mergeCell ref="V4:V5"/>
    <mergeCell ref="W4:W5"/>
    <mergeCell ref="X4:X5"/>
    <mergeCell ref="N4:N5"/>
    <mergeCell ref="O4:O5"/>
    <mergeCell ref="P4:P5"/>
    <mergeCell ref="Q4:Q5"/>
    <mergeCell ref="S4:S5"/>
    <mergeCell ref="H4:H5"/>
    <mergeCell ref="I4:I5"/>
    <mergeCell ref="J4:J5"/>
    <mergeCell ref="K4:K5"/>
    <mergeCell ref="L4:L5"/>
    <mergeCell ref="M4:M5"/>
    <mergeCell ref="C4:C5"/>
    <mergeCell ref="D4:D5"/>
    <mergeCell ref="E4:E5"/>
    <mergeCell ref="F4:F5"/>
    <mergeCell ref="G4:G5"/>
    <mergeCell ref="R4:R5"/>
    <mergeCell ref="K3:L3"/>
    <mergeCell ref="M3:N3"/>
    <mergeCell ref="O3:P3"/>
    <mergeCell ref="Q3:R3"/>
    <mergeCell ref="S3:T3"/>
    <mergeCell ref="U3:V3"/>
    <mergeCell ref="B86:X86"/>
    <mergeCell ref="A1:X1"/>
    <mergeCell ref="A2:A5"/>
    <mergeCell ref="B2:B5"/>
    <mergeCell ref="C2:D3"/>
    <mergeCell ref="E2:F3"/>
    <mergeCell ref="G2:H3"/>
    <mergeCell ref="I2:V2"/>
    <mergeCell ref="W2:X3"/>
    <mergeCell ref="I3:J3"/>
  </mergeCells>
  <printOptions/>
  <pageMargins left="0.11805555555555555" right="0.11805555555555555" top="0.27569444444444446" bottom="0.1965277777777777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V91"/>
  <sheetViews>
    <sheetView zoomScale="75" zoomScaleNormal="75" zoomScalePageLayoutView="0" workbookViewId="0" topLeftCell="A1">
      <pane ySplit="5" topLeftCell="A66" activePane="bottomLeft" state="frozen"/>
      <selection pane="topLeft" activeCell="A1" sqref="A1"/>
      <selection pane="bottomLeft" activeCell="N44" sqref="N44:O44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10.421875" style="1" customWidth="1"/>
    <col min="4" max="4" width="9.28125" style="1" customWidth="1"/>
    <col min="5" max="5" width="9.421875" style="1" hidden="1" customWidth="1"/>
    <col min="6" max="6" width="9.57421875" style="1" hidden="1" customWidth="1"/>
    <col min="7" max="7" width="14.57421875" style="1" customWidth="1"/>
    <col min="8" max="8" width="12.421875" style="1" customWidth="1"/>
    <col min="9" max="9" width="10.00390625" style="1" customWidth="1"/>
    <col min="10" max="10" width="9.57421875" style="1" customWidth="1"/>
    <col min="11" max="11" width="14.8515625" style="1" customWidth="1"/>
    <col min="12" max="13" width="11.140625" style="1" customWidth="1"/>
    <col min="14" max="14" width="15.140625" style="1" customWidth="1"/>
    <col min="15" max="15" width="19.421875" style="1" customWidth="1"/>
    <col min="16" max="16" width="13.140625" style="1" customWidth="1"/>
    <col min="17" max="17" width="15.140625" style="1" customWidth="1"/>
    <col min="18" max="18" width="15.8515625" style="1" customWidth="1"/>
    <col min="19" max="19" width="14.8515625" style="1" customWidth="1"/>
    <col min="20" max="20" width="16.57421875" style="1" customWidth="1"/>
    <col min="21" max="21" width="8.421875" style="1" customWidth="1"/>
    <col min="22" max="16384" width="9.140625" style="1" customWidth="1"/>
  </cols>
  <sheetData>
    <row r="1" spans="1:22" ht="34.5" customHeight="1">
      <c r="A1" s="229" t="s">
        <v>142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7"/>
      <c r="U1" s="7"/>
      <c r="V1" s="7"/>
    </row>
    <row r="2" spans="1:22" ht="12" customHeight="1">
      <c r="A2" s="264" t="s">
        <v>0</v>
      </c>
      <c r="B2" s="266" t="s">
        <v>1</v>
      </c>
      <c r="C2" s="269" t="s">
        <v>116</v>
      </c>
      <c r="D2" s="270"/>
      <c r="E2" s="278" t="s">
        <v>138</v>
      </c>
      <c r="F2" s="270"/>
      <c r="G2" s="273" t="s">
        <v>117</v>
      </c>
      <c r="H2" s="274"/>
      <c r="I2" s="274"/>
      <c r="J2" s="274"/>
      <c r="K2" s="275"/>
      <c r="L2" s="274"/>
      <c r="M2" s="275"/>
      <c r="N2" s="275"/>
      <c r="O2" s="275"/>
      <c r="P2" s="275"/>
      <c r="Q2" s="275"/>
      <c r="R2" s="275"/>
      <c r="S2" s="276"/>
      <c r="T2" s="7"/>
      <c r="U2" s="7"/>
      <c r="V2" s="7"/>
    </row>
    <row r="3" spans="1:22" ht="96.75" customHeight="1">
      <c r="A3" s="265"/>
      <c r="B3" s="267"/>
      <c r="C3" s="271"/>
      <c r="D3" s="272"/>
      <c r="E3" s="279"/>
      <c r="F3" s="280"/>
      <c r="G3" s="146" t="s">
        <v>118</v>
      </c>
      <c r="H3" s="146" t="s">
        <v>119</v>
      </c>
      <c r="I3" s="198" t="s">
        <v>129</v>
      </c>
      <c r="J3" s="146" t="s">
        <v>120</v>
      </c>
      <c r="K3" s="147" t="s">
        <v>121</v>
      </c>
      <c r="L3" s="148" t="s">
        <v>122</v>
      </c>
      <c r="M3" s="147" t="s">
        <v>123</v>
      </c>
      <c r="N3" s="147" t="s">
        <v>124</v>
      </c>
      <c r="O3" s="147" t="s">
        <v>125</v>
      </c>
      <c r="P3" s="147" t="s">
        <v>131</v>
      </c>
      <c r="Q3" s="147" t="s">
        <v>130</v>
      </c>
      <c r="R3" s="199" t="s">
        <v>132</v>
      </c>
      <c r="S3" s="147" t="s">
        <v>126</v>
      </c>
      <c r="T3" s="197"/>
      <c r="U3" s="7"/>
      <c r="V3" s="7"/>
    </row>
    <row r="4" spans="1:22" ht="12.75" customHeight="1">
      <c r="A4" s="265"/>
      <c r="B4" s="268"/>
      <c r="C4" s="149" t="s">
        <v>11</v>
      </c>
      <c r="D4" s="149" t="s">
        <v>12</v>
      </c>
      <c r="E4" s="149" t="s">
        <v>11</v>
      </c>
      <c r="F4" s="149" t="s">
        <v>12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7"/>
      <c r="U4" s="7"/>
      <c r="V4" s="7"/>
    </row>
    <row r="5" spans="1:22" ht="12.75">
      <c r="A5" s="192">
        <v>1</v>
      </c>
      <c r="B5" s="151">
        <v>2</v>
      </c>
      <c r="C5" s="192">
        <v>3</v>
      </c>
      <c r="D5" s="151">
        <v>4</v>
      </c>
      <c r="E5" s="192">
        <v>5</v>
      </c>
      <c r="F5" s="151">
        <v>6</v>
      </c>
      <c r="G5" s="192">
        <v>7</v>
      </c>
      <c r="H5" s="151">
        <v>8</v>
      </c>
      <c r="I5" s="192">
        <v>9</v>
      </c>
      <c r="J5" s="151">
        <v>10</v>
      </c>
      <c r="K5" s="192">
        <v>11</v>
      </c>
      <c r="L5" s="151">
        <v>12</v>
      </c>
      <c r="M5" s="192">
        <v>13</v>
      </c>
      <c r="N5" s="151">
        <v>14</v>
      </c>
      <c r="O5" s="192">
        <v>15</v>
      </c>
      <c r="P5" s="151">
        <v>16</v>
      </c>
      <c r="Q5" s="192">
        <v>17</v>
      </c>
      <c r="R5" s="193">
        <v>18</v>
      </c>
      <c r="S5" s="194">
        <v>19</v>
      </c>
      <c r="T5" s="7"/>
      <c r="U5" s="7"/>
      <c r="V5" s="7"/>
    </row>
    <row r="6" spans="1:22" ht="18" customHeight="1">
      <c r="A6" s="277" t="s">
        <v>127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7"/>
      <c r="U6" s="7"/>
      <c r="V6" s="7"/>
    </row>
    <row r="7" spans="1:21" ht="18.75" customHeight="1">
      <c r="A7" s="262" t="s">
        <v>68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"/>
      <c r="U7" s="2"/>
    </row>
    <row r="8" spans="1:21" ht="23.25" customHeight="1">
      <c r="A8" s="152">
        <v>1</v>
      </c>
      <c r="B8" s="153" t="s">
        <v>13</v>
      </c>
      <c r="C8" s="154">
        <f>SUM(C9:C25)-C10-C11</f>
        <v>608</v>
      </c>
      <c r="D8" s="154">
        <f aca="true" t="shared" si="0" ref="D8:S8">SUM(D9:D25)-D10-D11</f>
        <v>0</v>
      </c>
      <c r="E8" s="154">
        <f t="shared" si="0"/>
        <v>0</v>
      </c>
      <c r="F8" s="154">
        <f t="shared" si="0"/>
        <v>0</v>
      </c>
      <c r="G8" s="154">
        <f t="shared" si="0"/>
        <v>141</v>
      </c>
      <c r="H8" s="154">
        <f t="shared" si="0"/>
        <v>364</v>
      </c>
      <c r="I8" s="154">
        <f t="shared" si="0"/>
        <v>78</v>
      </c>
      <c r="J8" s="154">
        <f t="shared" si="0"/>
        <v>20</v>
      </c>
      <c r="K8" s="154">
        <f t="shared" si="0"/>
        <v>0</v>
      </c>
      <c r="L8" s="154">
        <f t="shared" si="0"/>
        <v>0</v>
      </c>
      <c r="M8" s="154">
        <f t="shared" si="0"/>
        <v>0</v>
      </c>
      <c r="N8" s="154">
        <f t="shared" si="0"/>
        <v>0</v>
      </c>
      <c r="O8" s="154">
        <f t="shared" si="0"/>
        <v>0</v>
      </c>
      <c r="P8" s="154">
        <f t="shared" si="0"/>
        <v>0</v>
      </c>
      <c r="Q8" s="154">
        <f t="shared" si="0"/>
        <v>0</v>
      </c>
      <c r="R8" s="154">
        <f t="shared" si="0"/>
        <v>0</v>
      </c>
      <c r="S8" s="154">
        <f t="shared" si="0"/>
        <v>5</v>
      </c>
      <c r="T8" s="2" t="s">
        <v>140</v>
      </c>
      <c r="U8" s="2"/>
    </row>
    <row r="9" spans="1:21" ht="51">
      <c r="A9" s="155">
        <v>1</v>
      </c>
      <c r="B9" s="156" t="s">
        <v>53</v>
      </c>
      <c r="C9" s="157">
        <f>C10+C11</f>
        <v>63</v>
      </c>
      <c r="D9" s="157">
        <f aca="true" t="shared" si="1" ref="D9:S9">D10+D11</f>
        <v>0</v>
      </c>
      <c r="E9" s="157">
        <f t="shared" si="1"/>
        <v>0</v>
      </c>
      <c r="F9" s="157">
        <f t="shared" si="1"/>
        <v>0</v>
      </c>
      <c r="G9" s="157">
        <f t="shared" si="1"/>
        <v>9</v>
      </c>
      <c r="H9" s="157">
        <f t="shared" si="1"/>
        <v>53</v>
      </c>
      <c r="I9" s="157">
        <f t="shared" si="1"/>
        <v>1</v>
      </c>
      <c r="J9" s="157">
        <f t="shared" si="1"/>
        <v>0</v>
      </c>
      <c r="K9" s="157">
        <f t="shared" si="1"/>
        <v>0</v>
      </c>
      <c r="L9" s="157">
        <f t="shared" si="1"/>
        <v>0</v>
      </c>
      <c r="M9" s="157">
        <f t="shared" si="1"/>
        <v>0</v>
      </c>
      <c r="N9" s="157">
        <f t="shared" si="1"/>
        <v>0</v>
      </c>
      <c r="O9" s="157">
        <f t="shared" si="1"/>
        <v>0</v>
      </c>
      <c r="P9" s="157">
        <f t="shared" si="1"/>
        <v>0</v>
      </c>
      <c r="Q9" s="157">
        <f t="shared" si="1"/>
        <v>0</v>
      </c>
      <c r="R9" s="157">
        <f t="shared" si="1"/>
        <v>0</v>
      </c>
      <c r="S9" s="157">
        <f t="shared" si="1"/>
        <v>0</v>
      </c>
      <c r="T9" s="2"/>
      <c r="U9" s="2"/>
    </row>
    <row r="10" spans="1:21" ht="12.75">
      <c r="A10" s="155"/>
      <c r="B10" s="196" t="s">
        <v>133</v>
      </c>
      <c r="C10" s="157">
        <v>63</v>
      </c>
      <c r="D10" s="157">
        <v>0</v>
      </c>
      <c r="E10" s="160"/>
      <c r="F10" s="160"/>
      <c r="G10" s="158">
        <v>9</v>
      </c>
      <c r="H10" s="158">
        <v>53</v>
      </c>
      <c r="I10" s="158">
        <v>1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2"/>
      <c r="U10" s="2"/>
    </row>
    <row r="11" spans="1:21" ht="12.75">
      <c r="A11" s="155"/>
      <c r="B11" s="196" t="s">
        <v>134</v>
      </c>
      <c r="C11" s="157">
        <v>0</v>
      </c>
      <c r="D11" s="157">
        <v>0</v>
      </c>
      <c r="E11" s="160"/>
      <c r="F11" s="160"/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2"/>
      <c r="U11" s="2"/>
    </row>
    <row r="12" spans="1:19" ht="25.5">
      <c r="A12" s="155">
        <v>2</v>
      </c>
      <c r="B12" s="156" t="s">
        <v>55</v>
      </c>
      <c r="C12" s="157">
        <v>53</v>
      </c>
      <c r="D12" s="157">
        <v>0</v>
      </c>
      <c r="E12" s="160"/>
      <c r="F12" s="160"/>
      <c r="G12" s="158">
        <v>8</v>
      </c>
      <c r="H12" s="158">
        <v>30</v>
      </c>
      <c r="I12" s="158">
        <v>11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4</v>
      </c>
    </row>
    <row r="13" spans="1:21" ht="25.5">
      <c r="A13" s="155">
        <v>3</v>
      </c>
      <c r="B13" s="156" t="s">
        <v>65</v>
      </c>
      <c r="C13" s="157">
        <v>26</v>
      </c>
      <c r="D13" s="157">
        <v>0</v>
      </c>
      <c r="E13" s="160"/>
      <c r="F13" s="160"/>
      <c r="G13" s="158">
        <v>0</v>
      </c>
      <c r="H13" s="158">
        <v>24</v>
      </c>
      <c r="I13" s="158">
        <v>1</v>
      </c>
      <c r="J13" s="158">
        <v>1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2"/>
      <c r="U13" s="2"/>
    </row>
    <row r="14" spans="1:21" ht="25.5">
      <c r="A14" s="155">
        <v>4</v>
      </c>
      <c r="B14" s="156" t="s">
        <v>63</v>
      </c>
      <c r="C14" s="157">
        <v>37</v>
      </c>
      <c r="D14" s="157">
        <v>0</v>
      </c>
      <c r="E14" s="160"/>
      <c r="F14" s="160"/>
      <c r="G14" s="158">
        <v>5</v>
      </c>
      <c r="H14" s="158">
        <v>30</v>
      </c>
      <c r="I14" s="158">
        <v>2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2"/>
      <c r="U14" s="2"/>
    </row>
    <row r="15" spans="1:21" ht="25.5">
      <c r="A15" s="155">
        <v>5</v>
      </c>
      <c r="B15" s="156" t="s">
        <v>54</v>
      </c>
      <c r="C15" s="157">
        <v>44</v>
      </c>
      <c r="D15" s="157">
        <v>0</v>
      </c>
      <c r="E15" s="160"/>
      <c r="F15" s="160"/>
      <c r="G15" s="158">
        <v>16</v>
      </c>
      <c r="H15" s="158">
        <v>22</v>
      </c>
      <c r="I15" s="158">
        <v>6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2"/>
      <c r="U15" s="2"/>
    </row>
    <row r="16" spans="1:21" ht="25.5">
      <c r="A16" s="155">
        <v>6</v>
      </c>
      <c r="B16" s="156" t="s">
        <v>59</v>
      </c>
      <c r="C16" s="157">
        <v>69</v>
      </c>
      <c r="D16" s="157">
        <v>0</v>
      </c>
      <c r="E16" s="160"/>
      <c r="F16" s="160"/>
      <c r="G16" s="158">
        <v>13</v>
      </c>
      <c r="H16" s="158">
        <v>45</v>
      </c>
      <c r="I16" s="158">
        <v>5</v>
      </c>
      <c r="J16" s="158">
        <v>6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2"/>
      <c r="U16" s="2"/>
    </row>
    <row r="17" spans="1:21" ht="38.25">
      <c r="A17" s="155">
        <v>7</v>
      </c>
      <c r="B17" s="156" t="s">
        <v>57</v>
      </c>
      <c r="C17" s="157">
        <v>15</v>
      </c>
      <c r="D17" s="157">
        <v>0</v>
      </c>
      <c r="E17" s="160"/>
      <c r="F17" s="160"/>
      <c r="G17" s="158">
        <v>0</v>
      </c>
      <c r="H17" s="158">
        <v>14</v>
      </c>
      <c r="I17" s="158">
        <v>1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2"/>
      <c r="U17" s="2"/>
    </row>
    <row r="18" spans="1:21" ht="38.25">
      <c r="A18" s="155">
        <v>8</v>
      </c>
      <c r="B18" s="156" t="s">
        <v>58</v>
      </c>
      <c r="C18" s="157">
        <v>42</v>
      </c>
      <c r="D18" s="157">
        <v>0</v>
      </c>
      <c r="E18" s="160"/>
      <c r="F18" s="160"/>
      <c r="G18" s="158">
        <v>13</v>
      </c>
      <c r="H18" s="158">
        <v>23</v>
      </c>
      <c r="I18" s="158">
        <v>4</v>
      </c>
      <c r="J18" s="158">
        <v>1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1</v>
      </c>
      <c r="T18" s="2"/>
      <c r="U18" s="2"/>
    </row>
    <row r="19" spans="1:21" ht="25.5">
      <c r="A19" s="155">
        <v>9</v>
      </c>
      <c r="B19" s="156" t="s">
        <v>56</v>
      </c>
      <c r="C19" s="157">
        <v>22</v>
      </c>
      <c r="D19" s="157">
        <v>0</v>
      </c>
      <c r="E19" s="160"/>
      <c r="F19" s="160"/>
      <c r="G19" s="158">
        <v>4</v>
      </c>
      <c r="H19" s="158">
        <v>14</v>
      </c>
      <c r="I19" s="158">
        <v>4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2"/>
      <c r="U19" s="2"/>
    </row>
    <row r="20" spans="1:21" ht="25.5">
      <c r="A20" s="155">
        <v>10</v>
      </c>
      <c r="B20" s="156" t="s">
        <v>64</v>
      </c>
      <c r="C20" s="157">
        <v>33</v>
      </c>
      <c r="D20" s="157">
        <v>0</v>
      </c>
      <c r="E20" s="160"/>
      <c r="F20" s="160"/>
      <c r="G20" s="158">
        <v>13</v>
      </c>
      <c r="H20" s="158">
        <v>15</v>
      </c>
      <c r="I20" s="158">
        <v>2</v>
      </c>
      <c r="J20" s="158">
        <v>3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2"/>
      <c r="U20" s="2"/>
    </row>
    <row r="21" spans="1:21" ht="25.5">
      <c r="A21" s="155">
        <v>11</v>
      </c>
      <c r="B21" s="156" t="s">
        <v>72</v>
      </c>
      <c r="C21" s="157">
        <v>17</v>
      </c>
      <c r="D21" s="157">
        <v>0</v>
      </c>
      <c r="E21" s="160"/>
      <c r="F21" s="160"/>
      <c r="G21" s="158">
        <v>3</v>
      </c>
      <c r="H21" s="158">
        <v>13</v>
      </c>
      <c r="I21" s="158">
        <v>1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2"/>
      <c r="U21" s="2"/>
    </row>
    <row r="22" spans="1:21" ht="25.5">
      <c r="A22" s="155">
        <v>12</v>
      </c>
      <c r="B22" s="156" t="s">
        <v>61</v>
      </c>
      <c r="C22" s="157">
        <v>66</v>
      </c>
      <c r="D22" s="157">
        <v>0</v>
      </c>
      <c r="E22" s="160"/>
      <c r="F22" s="160"/>
      <c r="G22" s="158">
        <v>15</v>
      </c>
      <c r="H22" s="158">
        <v>27</v>
      </c>
      <c r="I22" s="158">
        <v>18</v>
      </c>
      <c r="J22" s="158">
        <v>6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2"/>
      <c r="U22" s="2"/>
    </row>
    <row r="23" spans="1:21" ht="25.5">
      <c r="A23" s="155">
        <v>13</v>
      </c>
      <c r="B23" s="156" t="s">
        <v>73</v>
      </c>
      <c r="C23" s="157">
        <v>26</v>
      </c>
      <c r="D23" s="157">
        <v>0</v>
      </c>
      <c r="E23" s="160"/>
      <c r="F23" s="160"/>
      <c r="G23" s="158">
        <v>10</v>
      </c>
      <c r="H23" s="158">
        <v>13</v>
      </c>
      <c r="I23" s="158">
        <v>3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2"/>
      <c r="U23" s="2"/>
    </row>
    <row r="24" spans="1:21" ht="25.5">
      <c r="A24" s="155">
        <v>14</v>
      </c>
      <c r="B24" s="156" t="s">
        <v>74</v>
      </c>
      <c r="C24" s="157">
        <v>46</v>
      </c>
      <c r="D24" s="157">
        <v>0</v>
      </c>
      <c r="E24" s="160"/>
      <c r="F24" s="160"/>
      <c r="G24" s="158">
        <v>18</v>
      </c>
      <c r="H24" s="158">
        <v>22</v>
      </c>
      <c r="I24" s="158">
        <v>6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2"/>
      <c r="U24" s="2"/>
    </row>
    <row r="25" spans="1:21" ht="38.25">
      <c r="A25" s="155">
        <v>15</v>
      </c>
      <c r="B25" s="156" t="s">
        <v>146</v>
      </c>
      <c r="C25" s="157">
        <v>49</v>
      </c>
      <c r="D25" s="157">
        <v>0</v>
      </c>
      <c r="E25" s="160"/>
      <c r="F25" s="160"/>
      <c r="G25" s="158">
        <v>14</v>
      </c>
      <c r="H25" s="158">
        <v>19</v>
      </c>
      <c r="I25" s="158">
        <v>13</v>
      </c>
      <c r="J25" s="158">
        <v>3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2"/>
      <c r="U25" s="2"/>
    </row>
    <row r="26" spans="1:21" ht="25.5" customHeight="1">
      <c r="A26" s="152">
        <v>2</v>
      </c>
      <c r="B26" s="159" t="s">
        <v>15</v>
      </c>
      <c r="C26" s="154">
        <f>SUM(C27:C45)-C28-C29</f>
        <v>1215</v>
      </c>
      <c r="D26" s="154">
        <f aca="true" t="shared" si="2" ref="D26:S26">SUM(D27:D45)-D28-D29</f>
        <v>886</v>
      </c>
      <c r="E26" s="154">
        <f t="shared" si="2"/>
        <v>0</v>
      </c>
      <c r="F26" s="154">
        <f t="shared" si="2"/>
        <v>0</v>
      </c>
      <c r="G26" s="154">
        <f t="shared" si="2"/>
        <v>115</v>
      </c>
      <c r="H26" s="154">
        <f t="shared" si="2"/>
        <v>77</v>
      </c>
      <c r="I26" s="154">
        <f t="shared" si="2"/>
        <v>301</v>
      </c>
      <c r="J26" s="154">
        <f t="shared" si="2"/>
        <v>18</v>
      </c>
      <c r="K26" s="154">
        <f t="shared" si="2"/>
        <v>5</v>
      </c>
      <c r="L26" s="154">
        <f t="shared" si="2"/>
        <v>869</v>
      </c>
      <c r="M26" s="154">
        <f t="shared" si="2"/>
        <v>679</v>
      </c>
      <c r="N26" s="154">
        <f t="shared" si="2"/>
        <v>17</v>
      </c>
      <c r="O26" s="154">
        <f t="shared" si="2"/>
        <v>12</v>
      </c>
      <c r="P26" s="154">
        <f t="shared" si="2"/>
        <v>0</v>
      </c>
      <c r="Q26" s="154">
        <f t="shared" si="2"/>
        <v>0</v>
      </c>
      <c r="R26" s="154">
        <f t="shared" si="2"/>
        <v>0</v>
      </c>
      <c r="S26" s="154">
        <f t="shared" si="2"/>
        <v>8</v>
      </c>
      <c r="T26" s="2" t="s">
        <v>140</v>
      </c>
      <c r="U26" s="2"/>
    </row>
    <row r="27" spans="1:21" ht="51">
      <c r="A27" s="155">
        <v>1</v>
      </c>
      <c r="B27" s="156" t="s">
        <v>53</v>
      </c>
      <c r="C27" s="157">
        <f>C28+C29</f>
        <v>395</v>
      </c>
      <c r="D27" s="157">
        <f aca="true" t="shared" si="3" ref="D27:S27">D28+D29</f>
        <v>279</v>
      </c>
      <c r="E27" s="157">
        <f t="shared" si="3"/>
        <v>0</v>
      </c>
      <c r="F27" s="157">
        <f t="shared" si="3"/>
        <v>0</v>
      </c>
      <c r="G27" s="157">
        <f t="shared" si="3"/>
        <v>15</v>
      </c>
      <c r="H27" s="157">
        <f t="shared" si="3"/>
        <v>35</v>
      </c>
      <c r="I27" s="157">
        <f t="shared" si="3"/>
        <v>59</v>
      </c>
      <c r="J27" s="157">
        <f t="shared" si="3"/>
        <v>18</v>
      </c>
      <c r="K27" s="157">
        <f t="shared" si="3"/>
        <v>5</v>
      </c>
      <c r="L27" s="157">
        <f t="shared" si="3"/>
        <v>279</v>
      </c>
      <c r="M27" s="157">
        <f t="shared" si="3"/>
        <v>263</v>
      </c>
      <c r="N27" s="157">
        <f t="shared" si="3"/>
        <v>0</v>
      </c>
      <c r="O27" s="157">
        <f t="shared" si="3"/>
        <v>0</v>
      </c>
      <c r="P27" s="157">
        <f t="shared" si="3"/>
        <v>0</v>
      </c>
      <c r="Q27" s="157">
        <f t="shared" si="3"/>
        <v>0</v>
      </c>
      <c r="R27" s="157">
        <f t="shared" si="3"/>
        <v>0</v>
      </c>
      <c r="S27" s="157">
        <f t="shared" si="3"/>
        <v>0</v>
      </c>
      <c r="T27" s="2"/>
      <c r="U27" s="2"/>
    </row>
    <row r="28" spans="1:21" ht="12.75">
      <c r="A28" s="155"/>
      <c r="B28" s="196" t="s">
        <v>133</v>
      </c>
      <c r="C28" s="157">
        <v>370</v>
      </c>
      <c r="D28" s="157">
        <v>252</v>
      </c>
      <c r="E28" s="160"/>
      <c r="F28" s="160"/>
      <c r="G28" s="158">
        <v>15</v>
      </c>
      <c r="H28" s="158">
        <v>35</v>
      </c>
      <c r="I28" s="158">
        <v>59</v>
      </c>
      <c r="J28" s="158">
        <v>18</v>
      </c>
      <c r="K28" s="158">
        <v>5</v>
      </c>
      <c r="L28" s="158">
        <v>252</v>
      </c>
      <c r="M28" s="158">
        <v>238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2"/>
      <c r="U28" s="2"/>
    </row>
    <row r="29" spans="1:21" ht="12.75">
      <c r="A29" s="155"/>
      <c r="B29" s="196" t="s">
        <v>134</v>
      </c>
      <c r="C29" s="157">
        <v>25</v>
      </c>
      <c r="D29" s="157">
        <v>27</v>
      </c>
      <c r="E29" s="160"/>
      <c r="F29" s="160"/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27</v>
      </c>
      <c r="M29" s="158">
        <v>25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2"/>
      <c r="U29" s="2"/>
    </row>
    <row r="30" spans="1:21" ht="25.5">
      <c r="A30" s="155">
        <v>2</v>
      </c>
      <c r="B30" s="156" t="s">
        <v>75</v>
      </c>
      <c r="C30" s="157">
        <v>51</v>
      </c>
      <c r="D30" s="157">
        <v>41</v>
      </c>
      <c r="E30" s="160"/>
      <c r="F30" s="160"/>
      <c r="G30" s="158">
        <v>1</v>
      </c>
      <c r="H30" s="158">
        <v>0</v>
      </c>
      <c r="I30" s="158">
        <v>11</v>
      </c>
      <c r="J30" s="158">
        <v>0</v>
      </c>
      <c r="K30" s="158">
        <v>0</v>
      </c>
      <c r="L30" s="158">
        <v>41</v>
      </c>
      <c r="M30" s="158">
        <v>39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2"/>
      <c r="U30" s="2"/>
    </row>
    <row r="31" spans="1:21" ht="25.5">
      <c r="A31" s="155">
        <v>3</v>
      </c>
      <c r="B31" s="156" t="s">
        <v>65</v>
      </c>
      <c r="C31" s="157">
        <v>39</v>
      </c>
      <c r="D31" s="157">
        <v>21</v>
      </c>
      <c r="E31" s="160"/>
      <c r="F31" s="160"/>
      <c r="G31" s="158">
        <v>1</v>
      </c>
      <c r="H31" s="158">
        <v>0</v>
      </c>
      <c r="I31" s="158">
        <v>21</v>
      </c>
      <c r="J31" s="158">
        <v>0</v>
      </c>
      <c r="K31" s="158">
        <v>0</v>
      </c>
      <c r="L31" s="158">
        <v>21</v>
      </c>
      <c r="M31" s="158">
        <v>17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2"/>
      <c r="U31" s="2"/>
    </row>
    <row r="32" spans="1:21" ht="25.5">
      <c r="A32" s="155">
        <v>4</v>
      </c>
      <c r="B32" s="156" t="s">
        <v>66</v>
      </c>
      <c r="C32" s="157">
        <v>38</v>
      </c>
      <c r="D32" s="157">
        <v>31</v>
      </c>
      <c r="E32" s="160"/>
      <c r="F32" s="160"/>
      <c r="G32" s="158">
        <v>1</v>
      </c>
      <c r="H32" s="158">
        <v>0</v>
      </c>
      <c r="I32" s="158">
        <v>7</v>
      </c>
      <c r="J32" s="158">
        <v>0</v>
      </c>
      <c r="K32" s="158">
        <v>0</v>
      </c>
      <c r="L32" s="158">
        <v>31</v>
      </c>
      <c r="M32" s="158">
        <v>30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2"/>
      <c r="U32" s="2"/>
    </row>
    <row r="33" spans="1:21" ht="25.5">
      <c r="A33" s="155">
        <v>5</v>
      </c>
      <c r="B33" s="156" t="s">
        <v>78</v>
      </c>
      <c r="C33" s="157">
        <v>113</v>
      </c>
      <c r="D33" s="157">
        <v>54</v>
      </c>
      <c r="E33" s="160"/>
      <c r="F33" s="160"/>
      <c r="G33" s="158">
        <v>31</v>
      </c>
      <c r="H33" s="158">
        <v>6</v>
      </c>
      <c r="I33" s="158">
        <v>29</v>
      </c>
      <c r="J33" s="158">
        <v>0</v>
      </c>
      <c r="K33" s="158">
        <v>0</v>
      </c>
      <c r="L33" s="158">
        <v>54</v>
      </c>
      <c r="M33" s="158">
        <v>47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2"/>
      <c r="U33" s="2"/>
    </row>
    <row r="34" spans="1:21" ht="38.25">
      <c r="A34" s="155">
        <v>6</v>
      </c>
      <c r="B34" s="156" t="s">
        <v>79</v>
      </c>
      <c r="C34" s="157">
        <v>27</v>
      </c>
      <c r="D34" s="157">
        <v>56</v>
      </c>
      <c r="E34" s="160"/>
      <c r="F34" s="160"/>
      <c r="G34" s="158">
        <v>0</v>
      </c>
      <c r="H34" s="158">
        <v>0</v>
      </c>
      <c r="I34" s="158">
        <v>26</v>
      </c>
      <c r="J34" s="158">
        <v>0</v>
      </c>
      <c r="K34" s="158">
        <v>0</v>
      </c>
      <c r="L34" s="158">
        <v>56</v>
      </c>
      <c r="M34" s="158">
        <v>1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2"/>
      <c r="U34" s="2"/>
    </row>
    <row r="35" spans="1:21" ht="25.5">
      <c r="A35" s="155">
        <v>7</v>
      </c>
      <c r="B35" s="156" t="s">
        <v>76</v>
      </c>
      <c r="C35" s="157">
        <v>75</v>
      </c>
      <c r="D35" s="157">
        <v>31</v>
      </c>
      <c r="E35" s="160"/>
      <c r="F35" s="160"/>
      <c r="G35" s="158">
        <v>22</v>
      </c>
      <c r="H35" s="158">
        <v>7</v>
      </c>
      <c r="I35" s="158">
        <v>13</v>
      </c>
      <c r="J35" s="158">
        <v>0</v>
      </c>
      <c r="K35" s="158">
        <v>0</v>
      </c>
      <c r="L35" s="158">
        <v>29</v>
      </c>
      <c r="M35" s="158">
        <v>30</v>
      </c>
      <c r="N35" s="158">
        <v>2</v>
      </c>
      <c r="O35" s="158">
        <v>0</v>
      </c>
      <c r="P35" s="158">
        <v>0</v>
      </c>
      <c r="Q35" s="158">
        <v>0</v>
      </c>
      <c r="R35" s="158">
        <v>0</v>
      </c>
      <c r="S35" s="158">
        <v>3</v>
      </c>
      <c r="T35" s="2"/>
      <c r="U35" s="2"/>
    </row>
    <row r="36" spans="1:21" ht="25.5">
      <c r="A36" s="155">
        <v>8</v>
      </c>
      <c r="B36" s="156" t="s">
        <v>80</v>
      </c>
      <c r="C36" s="157">
        <v>36</v>
      </c>
      <c r="D36" s="157">
        <v>25</v>
      </c>
      <c r="E36" s="160"/>
      <c r="F36" s="160"/>
      <c r="G36" s="158">
        <v>3</v>
      </c>
      <c r="H36" s="158">
        <v>2</v>
      </c>
      <c r="I36" s="158">
        <v>7</v>
      </c>
      <c r="J36" s="158">
        <v>0</v>
      </c>
      <c r="K36" s="158">
        <v>0</v>
      </c>
      <c r="L36" s="158">
        <v>24</v>
      </c>
      <c r="M36" s="158">
        <v>23</v>
      </c>
      <c r="N36" s="158">
        <v>1</v>
      </c>
      <c r="O36" s="158">
        <v>1</v>
      </c>
      <c r="P36" s="158">
        <v>0</v>
      </c>
      <c r="Q36" s="158">
        <v>0</v>
      </c>
      <c r="R36" s="158">
        <v>0</v>
      </c>
      <c r="S36" s="158">
        <v>0</v>
      </c>
      <c r="T36" s="2"/>
      <c r="U36" s="2"/>
    </row>
    <row r="37" spans="1:21" ht="38.25">
      <c r="A37" s="155">
        <v>9</v>
      </c>
      <c r="B37" s="156" t="s">
        <v>82</v>
      </c>
      <c r="C37" s="157">
        <v>50</v>
      </c>
      <c r="D37" s="157">
        <v>54</v>
      </c>
      <c r="E37" s="160"/>
      <c r="F37" s="160"/>
      <c r="G37" s="158">
        <v>0</v>
      </c>
      <c r="H37" s="158">
        <v>0</v>
      </c>
      <c r="I37" s="158">
        <v>1</v>
      </c>
      <c r="J37" s="158">
        <v>0</v>
      </c>
      <c r="K37" s="158">
        <v>0</v>
      </c>
      <c r="L37" s="158">
        <v>54</v>
      </c>
      <c r="M37" s="158">
        <v>49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2"/>
      <c r="U37" s="2"/>
    </row>
    <row r="38" spans="1:21" ht="25.5">
      <c r="A38" s="155">
        <v>10</v>
      </c>
      <c r="B38" s="156" t="s">
        <v>81</v>
      </c>
      <c r="C38" s="157">
        <v>10</v>
      </c>
      <c r="D38" s="157">
        <v>6</v>
      </c>
      <c r="E38" s="160"/>
      <c r="F38" s="160"/>
      <c r="G38" s="158">
        <v>0</v>
      </c>
      <c r="H38" s="158">
        <v>0</v>
      </c>
      <c r="I38" s="158">
        <v>4</v>
      </c>
      <c r="J38" s="158">
        <v>0</v>
      </c>
      <c r="K38" s="158">
        <v>0</v>
      </c>
      <c r="L38" s="158">
        <v>6</v>
      </c>
      <c r="M38" s="158">
        <v>6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2"/>
      <c r="U38" s="2"/>
    </row>
    <row r="39" spans="1:21" ht="25.5">
      <c r="A39" s="155">
        <v>11</v>
      </c>
      <c r="B39" s="156" t="s">
        <v>83</v>
      </c>
      <c r="C39" s="157">
        <v>79</v>
      </c>
      <c r="D39" s="157">
        <v>47</v>
      </c>
      <c r="E39" s="160"/>
      <c r="F39" s="160"/>
      <c r="G39" s="158">
        <v>15</v>
      </c>
      <c r="H39" s="158">
        <v>11</v>
      </c>
      <c r="I39" s="158">
        <v>9</v>
      </c>
      <c r="J39" s="158">
        <v>0</v>
      </c>
      <c r="K39" s="158">
        <v>0</v>
      </c>
      <c r="L39" s="158">
        <v>46</v>
      </c>
      <c r="M39" s="158">
        <v>42</v>
      </c>
      <c r="N39" s="158">
        <v>1</v>
      </c>
      <c r="O39" s="158">
        <v>0</v>
      </c>
      <c r="P39" s="158">
        <v>0</v>
      </c>
      <c r="Q39" s="158">
        <v>0</v>
      </c>
      <c r="R39" s="158">
        <v>0</v>
      </c>
      <c r="S39" s="158">
        <v>2</v>
      </c>
      <c r="T39" s="2"/>
      <c r="U39" s="2"/>
    </row>
    <row r="40" spans="1:21" ht="25.5">
      <c r="A40" s="155">
        <v>12</v>
      </c>
      <c r="B40" s="156" t="s">
        <v>72</v>
      </c>
      <c r="C40" s="157">
        <v>70</v>
      </c>
      <c r="D40" s="157">
        <v>34</v>
      </c>
      <c r="E40" s="160"/>
      <c r="F40" s="160"/>
      <c r="G40" s="158">
        <v>13</v>
      </c>
      <c r="H40" s="158">
        <v>3</v>
      </c>
      <c r="I40" s="158">
        <v>25</v>
      </c>
      <c r="J40" s="158">
        <v>0</v>
      </c>
      <c r="K40" s="158">
        <v>0</v>
      </c>
      <c r="L40" s="158">
        <v>34</v>
      </c>
      <c r="M40" s="158">
        <v>28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1</v>
      </c>
      <c r="T40" s="2"/>
      <c r="U40" s="2"/>
    </row>
    <row r="41" spans="1:21" ht="25.5">
      <c r="A41" s="155">
        <v>13</v>
      </c>
      <c r="B41" s="156" t="s">
        <v>84</v>
      </c>
      <c r="C41" s="157">
        <v>20</v>
      </c>
      <c r="D41" s="157">
        <v>19</v>
      </c>
      <c r="E41" s="160"/>
      <c r="F41" s="160"/>
      <c r="G41" s="158">
        <v>0</v>
      </c>
      <c r="H41" s="158">
        <v>0</v>
      </c>
      <c r="I41" s="158">
        <v>11</v>
      </c>
      <c r="J41" s="158">
        <v>0</v>
      </c>
      <c r="K41" s="158">
        <v>0</v>
      </c>
      <c r="L41" s="158">
        <v>19</v>
      </c>
      <c r="M41" s="158">
        <v>9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2"/>
      <c r="U41" s="2"/>
    </row>
    <row r="42" spans="1:21" ht="25.5">
      <c r="A42" s="155">
        <v>14</v>
      </c>
      <c r="B42" s="156" t="s">
        <v>62</v>
      </c>
      <c r="C42" s="157">
        <v>18</v>
      </c>
      <c r="D42" s="157">
        <v>48</v>
      </c>
      <c r="E42" s="160"/>
      <c r="F42" s="160"/>
      <c r="G42" s="158">
        <v>0</v>
      </c>
      <c r="H42" s="158">
        <v>0</v>
      </c>
      <c r="I42" s="158">
        <v>10</v>
      </c>
      <c r="J42" s="158">
        <v>0</v>
      </c>
      <c r="K42" s="158">
        <v>0</v>
      </c>
      <c r="L42" s="158">
        <v>48</v>
      </c>
      <c r="M42" s="158">
        <v>8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2"/>
      <c r="U42" s="2"/>
    </row>
    <row r="43" spans="1:21" ht="25.5">
      <c r="A43" s="155">
        <v>15</v>
      </c>
      <c r="B43" s="156" t="s">
        <v>85</v>
      </c>
      <c r="C43" s="157">
        <v>21</v>
      </c>
      <c r="D43" s="157">
        <v>39</v>
      </c>
      <c r="E43" s="160"/>
      <c r="F43" s="160"/>
      <c r="G43" s="158">
        <v>0</v>
      </c>
      <c r="H43" s="158">
        <v>0</v>
      </c>
      <c r="I43" s="158">
        <v>14</v>
      </c>
      <c r="J43" s="158">
        <v>0</v>
      </c>
      <c r="K43" s="158">
        <v>0</v>
      </c>
      <c r="L43" s="158">
        <v>39</v>
      </c>
      <c r="M43" s="158">
        <v>7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2"/>
      <c r="U43" s="2"/>
    </row>
    <row r="44" spans="1:21" ht="25.5">
      <c r="A44" s="155">
        <v>16</v>
      </c>
      <c r="B44" s="156" t="s">
        <v>67</v>
      </c>
      <c r="C44" s="157">
        <v>141</v>
      </c>
      <c r="D44" s="157">
        <v>78</v>
      </c>
      <c r="E44" s="160"/>
      <c r="F44" s="160"/>
      <c r="G44" s="158">
        <v>13</v>
      </c>
      <c r="H44" s="158">
        <v>12</v>
      </c>
      <c r="I44" s="158">
        <v>45</v>
      </c>
      <c r="J44" s="158">
        <v>0</v>
      </c>
      <c r="K44" s="158">
        <v>0</v>
      </c>
      <c r="L44" s="158">
        <v>65</v>
      </c>
      <c r="M44" s="158">
        <v>58</v>
      </c>
      <c r="N44" s="158">
        <v>13</v>
      </c>
      <c r="O44" s="158">
        <v>11</v>
      </c>
      <c r="P44" s="158">
        <v>0</v>
      </c>
      <c r="Q44" s="158">
        <v>0</v>
      </c>
      <c r="R44" s="158">
        <v>0</v>
      </c>
      <c r="S44" s="158">
        <v>2</v>
      </c>
      <c r="T44" s="2"/>
      <c r="U44" s="2"/>
    </row>
    <row r="45" spans="1:21" ht="48" customHeight="1">
      <c r="A45" s="155">
        <v>17</v>
      </c>
      <c r="B45" s="156" t="s">
        <v>146</v>
      </c>
      <c r="C45" s="157">
        <v>32</v>
      </c>
      <c r="D45" s="157">
        <v>23</v>
      </c>
      <c r="E45" s="160"/>
      <c r="F45" s="160"/>
      <c r="G45" s="158">
        <v>0</v>
      </c>
      <c r="H45" s="158">
        <v>1</v>
      </c>
      <c r="I45" s="158">
        <v>9</v>
      </c>
      <c r="J45" s="158">
        <v>0</v>
      </c>
      <c r="K45" s="158">
        <v>0</v>
      </c>
      <c r="L45" s="158">
        <v>23</v>
      </c>
      <c r="M45" s="158">
        <v>22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2"/>
      <c r="U45" s="2"/>
    </row>
    <row r="46" spans="1:21" ht="25.5">
      <c r="A46" s="152">
        <v>3</v>
      </c>
      <c r="B46" s="159" t="s">
        <v>16</v>
      </c>
      <c r="C46" s="154">
        <f>SUM(C47:C65)-C48-C49</f>
        <v>5177</v>
      </c>
      <c r="D46" s="154">
        <f aca="true" t="shared" si="4" ref="D46:S46">SUM(D47:D65)-D48-D49</f>
        <v>55</v>
      </c>
      <c r="E46" s="154">
        <f t="shared" si="4"/>
        <v>0</v>
      </c>
      <c r="F46" s="154">
        <f t="shared" si="4"/>
        <v>0</v>
      </c>
      <c r="G46" s="154">
        <f t="shared" si="4"/>
        <v>2169</v>
      </c>
      <c r="H46" s="154">
        <f t="shared" si="4"/>
        <v>2502</v>
      </c>
      <c r="I46" s="154">
        <f t="shared" si="4"/>
        <v>403</v>
      </c>
      <c r="J46" s="154">
        <f t="shared" si="4"/>
        <v>0</v>
      </c>
      <c r="K46" s="154">
        <f t="shared" si="4"/>
        <v>0</v>
      </c>
      <c r="L46" s="154">
        <f t="shared" si="4"/>
        <v>55</v>
      </c>
      <c r="M46" s="154">
        <f t="shared" si="4"/>
        <v>0</v>
      </c>
      <c r="N46" s="154">
        <f t="shared" si="4"/>
        <v>0</v>
      </c>
      <c r="O46" s="154">
        <f t="shared" si="4"/>
        <v>0</v>
      </c>
      <c r="P46" s="154">
        <f t="shared" si="4"/>
        <v>0</v>
      </c>
      <c r="Q46" s="154">
        <f t="shared" si="4"/>
        <v>0</v>
      </c>
      <c r="R46" s="154">
        <f t="shared" si="4"/>
        <v>0</v>
      </c>
      <c r="S46" s="154">
        <f t="shared" si="4"/>
        <v>103</v>
      </c>
      <c r="T46" s="2" t="s">
        <v>140</v>
      </c>
      <c r="U46" s="2"/>
    </row>
    <row r="47" spans="1:21" ht="51">
      <c r="A47" s="155">
        <v>1</v>
      </c>
      <c r="B47" s="156" t="s">
        <v>53</v>
      </c>
      <c r="C47" s="157">
        <f>C48+C49</f>
        <v>912</v>
      </c>
      <c r="D47" s="157">
        <f aca="true" t="shared" si="5" ref="D47:S47">D48+D49</f>
        <v>36</v>
      </c>
      <c r="E47" s="157">
        <f t="shared" si="5"/>
        <v>0</v>
      </c>
      <c r="F47" s="157">
        <f t="shared" si="5"/>
        <v>0</v>
      </c>
      <c r="G47" s="157">
        <f t="shared" si="5"/>
        <v>136</v>
      </c>
      <c r="H47" s="157">
        <f t="shared" si="5"/>
        <v>681</v>
      </c>
      <c r="I47" s="157">
        <f t="shared" si="5"/>
        <v>92</v>
      </c>
      <c r="J47" s="157">
        <f t="shared" si="5"/>
        <v>0</v>
      </c>
      <c r="K47" s="157">
        <f t="shared" si="5"/>
        <v>0</v>
      </c>
      <c r="L47" s="157">
        <f t="shared" si="5"/>
        <v>36</v>
      </c>
      <c r="M47" s="157">
        <f t="shared" si="5"/>
        <v>0</v>
      </c>
      <c r="N47" s="157">
        <f t="shared" si="5"/>
        <v>0</v>
      </c>
      <c r="O47" s="157">
        <f t="shared" si="5"/>
        <v>0</v>
      </c>
      <c r="P47" s="157">
        <f t="shared" si="5"/>
        <v>0</v>
      </c>
      <c r="Q47" s="157">
        <f t="shared" si="5"/>
        <v>0</v>
      </c>
      <c r="R47" s="157">
        <f t="shared" si="5"/>
        <v>0</v>
      </c>
      <c r="S47" s="157">
        <f t="shared" si="5"/>
        <v>3</v>
      </c>
      <c r="T47" s="2"/>
      <c r="U47" s="2"/>
    </row>
    <row r="48" spans="1:21" ht="12.75">
      <c r="A48" s="155"/>
      <c r="B48" s="196" t="s">
        <v>133</v>
      </c>
      <c r="C48" s="157">
        <v>710</v>
      </c>
      <c r="D48" s="160">
        <v>36</v>
      </c>
      <c r="E48" s="160"/>
      <c r="F48" s="160"/>
      <c r="G48" s="158">
        <v>70</v>
      </c>
      <c r="H48" s="158">
        <v>559</v>
      </c>
      <c r="I48" s="158">
        <v>80</v>
      </c>
      <c r="J48" s="158">
        <v>0</v>
      </c>
      <c r="K48" s="158">
        <v>0</v>
      </c>
      <c r="L48" s="158">
        <v>36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1</v>
      </c>
      <c r="T48" s="2"/>
      <c r="U48" s="2"/>
    </row>
    <row r="49" spans="1:21" ht="12.75">
      <c r="A49" s="155"/>
      <c r="B49" s="196" t="s">
        <v>134</v>
      </c>
      <c r="C49" s="157">
        <v>202</v>
      </c>
      <c r="D49" s="160">
        <v>0</v>
      </c>
      <c r="E49" s="160"/>
      <c r="F49" s="160"/>
      <c r="G49" s="158">
        <v>66</v>
      </c>
      <c r="H49" s="158">
        <v>122</v>
      </c>
      <c r="I49" s="158">
        <v>12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2</v>
      </c>
      <c r="T49" s="2"/>
      <c r="U49" s="2"/>
    </row>
    <row r="50" spans="1:21" ht="25.5">
      <c r="A50" s="155">
        <v>2</v>
      </c>
      <c r="B50" s="156" t="s">
        <v>75</v>
      </c>
      <c r="C50" s="157">
        <v>211</v>
      </c>
      <c r="D50" s="160">
        <v>3</v>
      </c>
      <c r="E50" s="212"/>
      <c r="F50" s="212"/>
      <c r="G50" s="158">
        <v>94</v>
      </c>
      <c r="H50" s="158">
        <v>91</v>
      </c>
      <c r="I50" s="158">
        <v>25</v>
      </c>
      <c r="J50" s="158">
        <v>0</v>
      </c>
      <c r="K50" s="158">
        <v>0</v>
      </c>
      <c r="L50" s="158">
        <v>3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1</v>
      </c>
      <c r="T50" s="2"/>
      <c r="U50" s="2"/>
    </row>
    <row r="51" spans="1:21" ht="25.5">
      <c r="A51" s="155">
        <v>3</v>
      </c>
      <c r="B51" s="156" t="s">
        <v>65</v>
      </c>
      <c r="C51" s="157">
        <v>180</v>
      </c>
      <c r="D51" s="160">
        <v>0</v>
      </c>
      <c r="E51" s="160"/>
      <c r="F51" s="160"/>
      <c r="G51" s="158">
        <v>60</v>
      </c>
      <c r="H51" s="158">
        <v>102</v>
      </c>
      <c r="I51" s="158">
        <v>13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5</v>
      </c>
      <c r="T51" s="2"/>
      <c r="U51" s="2"/>
    </row>
    <row r="52" spans="1:21" ht="25.5">
      <c r="A52" s="155">
        <v>4</v>
      </c>
      <c r="B52" s="156" t="s">
        <v>66</v>
      </c>
      <c r="C52" s="157">
        <v>121</v>
      </c>
      <c r="D52" s="160">
        <v>5</v>
      </c>
      <c r="E52" s="160"/>
      <c r="F52" s="160"/>
      <c r="G52" s="158">
        <v>41</v>
      </c>
      <c r="H52" s="158">
        <v>59</v>
      </c>
      <c r="I52" s="158">
        <v>16</v>
      </c>
      <c r="J52" s="158">
        <v>0</v>
      </c>
      <c r="K52" s="158">
        <v>0</v>
      </c>
      <c r="L52" s="158">
        <v>5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5</v>
      </c>
      <c r="T52" s="2"/>
      <c r="U52" s="2"/>
    </row>
    <row r="53" spans="1:21" ht="25.5">
      <c r="A53" s="155">
        <v>5</v>
      </c>
      <c r="B53" s="156" t="s">
        <v>78</v>
      </c>
      <c r="C53" s="157">
        <v>423</v>
      </c>
      <c r="D53" s="160">
        <v>1</v>
      </c>
      <c r="E53" s="160"/>
      <c r="F53" s="160"/>
      <c r="G53" s="158">
        <v>193</v>
      </c>
      <c r="H53" s="158">
        <v>194</v>
      </c>
      <c r="I53" s="158">
        <v>36</v>
      </c>
      <c r="J53" s="158">
        <v>0</v>
      </c>
      <c r="K53" s="158">
        <v>0</v>
      </c>
      <c r="L53" s="158">
        <v>1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2"/>
      <c r="U53" s="2"/>
    </row>
    <row r="54" spans="1:21" ht="38.25">
      <c r="A54" s="155">
        <v>6</v>
      </c>
      <c r="B54" s="156" t="s">
        <v>79</v>
      </c>
      <c r="C54" s="157">
        <v>99</v>
      </c>
      <c r="D54" s="160">
        <v>0</v>
      </c>
      <c r="E54" s="160"/>
      <c r="F54" s="160"/>
      <c r="G54" s="158">
        <v>31</v>
      </c>
      <c r="H54" s="158">
        <v>63</v>
      </c>
      <c r="I54" s="158">
        <v>5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2"/>
      <c r="U54" s="2"/>
    </row>
    <row r="55" spans="1:21" ht="25.5">
      <c r="A55" s="155">
        <v>7</v>
      </c>
      <c r="B55" s="156" t="s">
        <v>76</v>
      </c>
      <c r="C55" s="157">
        <v>321</v>
      </c>
      <c r="D55" s="160">
        <v>0</v>
      </c>
      <c r="E55" s="160"/>
      <c r="F55" s="160"/>
      <c r="G55" s="158">
        <v>215</v>
      </c>
      <c r="H55" s="158">
        <v>80</v>
      </c>
      <c r="I55" s="158">
        <v>15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11</v>
      </c>
      <c r="T55" s="2"/>
      <c r="U55" s="2"/>
    </row>
    <row r="56" spans="1:21" ht="25.5">
      <c r="A56" s="155">
        <v>8</v>
      </c>
      <c r="B56" s="156" t="s">
        <v>80</v>
      </c>
      <c r="C56" s="157">
        <v>207</v>
      </c>
      <c r="D56" s="160">
        <v>0</v>
      </c>
      <c r="E56" s="160"/>
      <c r="F56" s="160"/>
      <c r="G56" s="158">
        <v>118</v>
      </c>
      <c r="H56" s="158">
        <v>60</v>
      </c>
      <c r="I56" s="158">
        <v>20</v>
      </c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8">
        <v>0</v>
      </c>
      <c r="R56" s="158">
        <v>0</v>
      </c>
      <c r="S56" s="158">
        <v>9</v>
      </c>
      <c r="T56" s="2"/>
      <c r="U56" s="2"/>
    </row>
    <row r="57" spans="1:21" ht="26.25" customHeight="1">
      <c r="A57" s="155">
        <v>9</v>
      </c>
      <c r="B57" s="156" t="s">
        <v>82</v>
      </c>
      <c r="C57" s="157">
        <v>307</v>
      </c>
      <c r="D57" s="160">
        <v>0</v>
      </c>
      <c r="E57" s="160"/>
      <c r="F57" s="160"/>
      <c r="G57" s="158">
        <v>149</v>
      </c>
      <c r="H57" s="158">
        <v>130</v>
      </c>
      <c r="I57" s="158">
        <v>14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14</v>
      </c>
      <c r="T57" s="2"/>
      <c r="U57" s="2"/>
    </row>
    <row r="58" spans="1:21" ht="25.5">
      <c r="A58" s="155">
        <v>10</v>
      </c>
      <c r="B58" s="156" t="s">
        <v>81</v>
      </c>
      <c r="C58" s="157">
        <v>252</v>
      </c>
      <c r="D58" s="160">
        <v>0</v>
      </c>
      <c r="E58" s="160"/>
      <c r="F58" s="160"/>
      <c r="G58" s="158">
        <v>90</v>
      </c>
      <c r="H58" s="158">
        <v>132</v>
      </c>
      <c r="I58" s="158">
        <v>24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6</v>
      </c>
      <c r="T58" s="2"/>
      <c r="U58" s="2"/>
    </row>
    <row r="59" spans="1:21" ht="25.5">
      <c r="A59" s="155">
        <v>11</v>
      </c>
      <c r="B59" s="156" t="s">
        <v>83</v>
      </c>
      <c r="C59" s="157">
        <v>347</v>
      </c>
      <c r="D59" s="160">
        <v>2</v>
      </c>
      <c r="E59" s="160"/>
      <c r="F59" s="160"/>
      <c r="G59" s="158">
        <v>134</v>
      </c>
      <c r="H59" s="158">
        <v>180</v>
      </c>
      <c r="I59" s="158">
        <v>21</v>
      </c>
      <c r="J59" s="158">
        <v>0</v>
      </c>
      <c r="K59" s="158">
        <v>0</v>
      </c>
      <c r="L59" s="158">
        <v>2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12</v>
      </c>
      <c r="T59" s="2"/>
      <c r="U59" s="2"/>
    </row>
    <row r="60" spans="1:21" ht="25.5">
      <c r="A60" s="155">
        <v>12</v>
      </c>
      <c r="B60" s="156" t="s">
        <v>72</v>
      </c>
      <c r="C60" s="157">
        <v>440</v>
      </c>
      <c r="D60" s="160">
        <v>0</v>
      </c>
      <c r="E60" s="160"/>
      <c r="F60" s="160"/>
      <c r="G60" s="158">
        <v>276</v>
      </c>
      <c r="H60" s="158">
        <v>127</v>
      </c>
      <c r="I60" s="158">
        <v>32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5</v>
      </c>
      <c r="T60" s="2"/>
      <c r="U60" s="2"/>
    </row>
    <row r="61" spans="1:21" ht="25.5">
      <c r="A61" s="155">
        <v>13</v>
      </c>
      <c r="B61" s="156" t="s">
        <v>84</v>
      </c>
      <c r="C61" s="157">
        <v>137</v>
      </c>
      <c r="D61" s="160">
        <v>0</v>
      </c>
      <c r="E61" s="160"/>
      <c r="F61" s="160"/>
      <c r="G61" s="158">
        <v>53</v>
      </c>
      <c r="H61" s="158">
        <v>74</v>
      </c>
      <c r="I61" s="158">
        <v>10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8">
        <v>0</v>
      </c>
      <c r="R61" s="158">
        <v>0</v>
      </c>
      <c r="S61" s="158">
        <v>0</v>
      </c>
      <c r="T61" s="2"/>
      <c r="U61" s="2"/>
    </row>
    <row r="62" spans="1:21" ht="25.5">
      <c r="A62" s="155">
        <v>14</v>
      </c>
      <c r="B62" s="156" t="s">
        <v>62</v>
      </c>
      <c r="C62" s="157">
        <v>279</v>
      </c>
      <c r="D62" s="160">
        <v>2</v>
      </c>
      <c r="E62" s="160"/>
      <c r="F62" s="160"/>
      <c r="G62" s="158">
        <v>153</v>
      </c>
      <c r="H62" s="158">
        <v>94</v>
      </c>
      <c r="I62" s="158">
        <v>17</v>
      </c>
      <c r="J62" s="158">
        <v>0</v>
      </c>
      <c r="K62" s="158">
        <v>0</v>
      </c>
      <c r="L62" s="158">
        <v>2</v>
      </c>
      <c r="M62" s="158">
        <v>0</v>
      </c>
      <c r="N62" s="158">
        <v>0</v>
      </c>
      <c r="O62" s="158">
        <v>0</v>
      </c>
      <c r="P62" s="158">
        <v>0</v>
      </c>
      <c r="Q62" s="158">
        <v>0</v>
      </c>
      <c r="R62" s="158">
        <v>0</v>
      </c>
      <c r="S62" s="158">
        <v>15</v>
      </c>
      <c r="T62" s="2"/>
      <c r="U62" s="2"/>
    </row>
    <row r="63" spans="1:21" ht="25.5">
      <c r="A63" s="155">
        <v>15</v>
      </c>
      <c r="B63" s="156" t="s">
        <v>85</v>
      </c>
      <c r="C63" s="157">
        <v>277</v>
      </c>
      <c r="D63" s="160">
        <v>2</v>
      </c>
      <c r="E63" s="160"/>
      <c r="F63" s="160"/>
      <c r="G63" s="158">
        <v>137</v>
      </c>
      <c r="H63" s="158">
        <v>118</v>
      </c>
      <c r="I63" s="158">
        <v>22</v>
      </c>
      <c r="J63" s="158">
        <v>0</v>
      </c>
      <c r="K63" s="158">
        <v>0</v>
      </c>
      <c r="L63" s="158">
        <v>2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0</v>
      </c>
      <c r="S63" s="158">
        <v>0</v>
      </c>
      <c r="T63" s="2"/>
      <c r="U63" s="2"/>
    </row>
    <row r="64" spans="1:21" ht="25.5">
      <c r="A64" s="155">
        <v>16</v>
      </c>
      <c r="B64" s="156" t="s">
        <v>67</v>
      </c>
      <c r="C64" s="157">
        <v>243</v>
      </c>
      <c r="D64" s="160">
        <v>4</v>
      </c>
      <c r="E64" s="160"/>
      <c r="F64" s="160"/>
      <c r="G64" s="158">
        <v>93</v>
      </c>
      <c r="H64" s="158">
        <v>137</v>
      </c>
      <c r="I64" s="158">
        <v>13</v>
      </c>
      <c r="J64" s="158">
        <v>0</v>
      </c>
      <c r="K64" s="158">
        <v>0</v>
      </c>
      <c r="L64" s="158">
        <v>4</v>
      </c>
      <c r="M64" s="158">
        <v>0</v>
      </c>
      <c r="N64" s="158">
        <v>0</v>
      </c>
      <c r="O64" s="158">
        <v>0</v>
      </c>
      <c r="P64" s="158">
        <v>0</v>
      </c>
      <c r="Q64" s="158">
        <v>0</v>
      </c>
      <c r="R64" s="158">
        <v>0</v>
      </c>
      <c r="S64" s="158">
        <v>0</v>
      </c>
      <c r="T64" s="2"/>
      <c r="U64" s="2"/>
    </row>
    <row r="65" spans="1:21" ht="47.25" customHeight="1">
      <c r="A65" s="155">
        <v>17</v>
      </c>
      <c r="B65" s="156" t="s">
        <v>146</v>
      </c>
      <c r="C65" s="160">
        <v>421</v>
      </c>
      <c r="D65" s="160">
        <v>0</v>
      </c>
      <c r="E65" s="160"/>
      <c r="F65" s="160"/>
      <c r="G65" s="158">
        <v>196</v>
      </c>
      <c r="H65" s="158">
        <v>180</v>
      </c>
      <c r="I65" s="158">
        <v>28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0</v>
      </c>
      <c r="R65" s="158">
        <v>0</v>
      </c>
      <c r="S65" s="158">
        <v>17</v>
      </c>
      <c r="T65" s="2"/>
      <c r="U65" s="2"/>
    </row>
    <row r="66" spans="1:21" ht="26.25" thickBot="1">
      <c r="A66" s="161">
        <v>4</v>
      </c>
      <c r="B66" s="162" t="s">
        <v>17</v>
      </c>
      <c r="C66" s="163">
        <f>SUM(C67:C85)-C68-C69</f>
        <v>11592</v>
      </c>
      <c r="D66" s="163">
        <f aca="true" t="shared" si="6" ref="D66:S66">SUM(D67:D85)-D68-D69</f>
        <v>1081</v>
      </c>
      <c r="E66" s="163">
        <f t="shared" si="6"/>
        <v>0</v>
      </c>
      <c r="F66" s="163">
        <f t="shared" si="6"/>
        <v>0</v>
      </c>
      <c r="G66" s="163">
        <f t="shared" si="6"/>
        <v>3922</v>
      </c>
      <c r="H66" s="163">
        <f t="shared" si="6"/>
        <v>2554</v>
      </c>
      <c r="I66" s="163">
        <f t="shared" si="6"/>
        <v>1084</v>
      </c>
      <c r="J66" s="163">
        <f t="shared" si="6"/>
        <v>200</v>
      </c>
      <c r="K66" s="163">
        <f t="shared" si="6"/>
        <v>25</v>
      </c>
      <c r="L66" s="163">
        <f t="shared" si="6"/>
        <v>374</v>
      </c>
      <c r="M66" s="163">
        <f t="shared" si="6"/>
        <v>333</v>
      </c>
      <c r="N66" s="163">
        <f t="shared" si="6"/>
        <v>707</v>
      </c>
      <c r="O66" s="163">
        <f t="shared" si="6"/>
        <v>735</v>
      </c>
      <c r="P66" s="163">
        <f t="shared" si="6"/>
        <v>0</v>
      </c>
      <c r="Q66" s="163">
        <f t="shared" si="6"/>
        <v>0</v>
      </c>
      <c r="R66" s="163">
        <f t="shared" si="6"/>
        <v>2</v>
      </c>
      <c r="S66" s="163">
        <f t="shared" si="6"/>
        <v>2737</v>
      </c>
      <c r="T66" s="8" t="s">
        <v>139</v>
      </c>
      <c r="U66" s="2"/>
    </row>
    <row r="67" spans="1:21" ht="51">
      <c r="A67" s="150">
        <v>1</v>
      </c>
      <c r="B67" s="156" t="s">
        <v>53</v>
      </c>
      <c r="C67" s="151">
        <f>C68+C69</f>
        <v>3223</v>
      </c>
      <c r="D67" s="151">
        <f aca="true" t="shared" si="7" ref="D67:S67">D68+D69</f>
        <v>236</v>
      </c>
      <c r="E67" s="151">
        <f t="shared" si="7"/>
        <v>0</v>
      </c>
      <c r="F67" s="151">
        <f t="shared" si="7"/>
        <v>0</v>
      </c>
      <c r="G67" s="151">
        <f t="shared" si="7"/>
        <v>749</v>
      </c>
      <c r="H67" s="151">
        <f t="shared" si="7"/>
        <v>1025</v>
      </c>
      <c r="I67" s="151">
        <f t="shared" si="7"/>
        <v>356</v>
      </c>
      <c r="J67" s="151">
        <f t="shared" si="7"/>
        <v>175</v>
      </c>
      <c r="K67" s="151">
        <f t="shared" si="7"/>
        <v>2</v>
      </c>
      <c r="L67" s="151">
        <f t="shared" si="7"/>
        <v>160</v>
      </c>
      <c r="M67" s="151">
        <f t="shared" si="7"/>
        <v>80</v>
      </c>
      <c r="N67" s="151">
        <f t="shared" si="7"/>
        <v>76</v>
      </c>
      <c r="O67" s="151">
        <f t="shared" si="7"/>
        <v>209</v>
      </c>
      <c r="P67" s="151">
        <f t="shared" si="7"/>
        <v>0</v>
      </c>
      <c r="Q67" s="151">
        <f t="shared" si="7"/>
        <v>0</v>
      </c>
      <c r="R67" s="151">
        <f t="shared" si="7"/>
        <v>0</v>
      </c>
      <c r="S67" s="151">
        <f t="shared" si="7"/>
        <v>627</v>
      </c>
      <c r="T67" s="8"/>
      <c r="U67" s="2"/>
    </row>
    <row r="68" spans="1:21" ht="12.75">
      <c r="A68" s="150"/>
      <c r="B68" s="196" t="s">
        <v>133</v>
      </c>
      <c r="C68" s="151">
        <v>3057</v>
      </c>
      <c r="D68" s="151">
        <v>224</v>
      </c>
      <c r="E68" s="151"/>
      <c r="F68" s="151"/>
      <c r="G68" s="151">
        <v>706</v>
      </c>
      <c r="H68" s="151">
        <v>966</v>
      </c>
      <c r="I68" s="151">
        <v>342</v>
      </c>
      <c r="J68" s="151">
        <v>175</v>
      </c>
      <c r="K68" s="151">
        <v>2</v>
      </c>
      <c r="L68" s="151">
        <v>151</v>
      </c>
      <c r="M68" s="151">
        <v>76</v>
      </c>
      <c r="N68" s="151">
        <v>73</v>
      </c>
      <c r="O68" s="151">
        <v>203</v>
      </c>
      <c r="P68" s="151">
        <v>0</v>
      </c>
      <c r="Q68" s="151">
        <v>0</v>
      </c>
      <c r="R68" s="151">
        <v>0</v>
      </c>
      <c r="S68" s="151">
        <v>587</v>
      </c>
      <c r="T68" s="8"/>
      <c r="U68" s="2"/>
    </row>
    <row r="69" spans="1:21" ht="12.75">
      <c r="A69" s="150"/>
      <c r="B69" s="196" t="s">
        <v>134</v>
      </c>
      <c r="C69" s="151">
        <v>166</v>
      </c>
      <c r="D69" s="151">
        <v>12</v>
      </c>
      <c r="E69" s="151"/>
      <c r="F69" s="151"/>
      <c r="G69" s="151">
        <v>43</v>
      </c>
      <c r="H69" s="151">
        <v>59</v>
      </c>
      <c r="I69" s="151">
        <v>14</v>
      </c>
      <c r="J69" s="151">
        <v>0</v>
      </c>
      <c r="K69" s="151">
        <v>0</v>
      </c>
      <c r="L69" s="151">
        <v>9</v>
      </c>
      <c r="M69" s="151">
        <v>4</v>
      </c>
      <c r="N69" s="151">
        <v>3</v>
      </c>
      <c r="O69" s="151">
        <v>6</v>
      </c>
      <c r="P69" s="151">
        <v>0</v>
      </c>
      <c r="Q69" s="151">
        <v>0</v>
      </c>
      <c r="R69" s="151">
        <v>0</v>
      </c>
      <c r="S69" s="151">
        <v>40</v>
      </c>
      <c r="T69" s="8"/>
      <c r="U69" s="2"/>
    </row>
    <row r="70" spans="1:21" ht="25.5">
      <c r="A70" s="150">
        <v>2</v>
      </c>
      <c r="B70" s="156" t="s">
        <v>75</v>
      </c>
      <c r="C70" s="151">
        <v>488</v>
      </c>
      <c r="D70" s="151">
        <v>11</v>
      </c>
      <c r="E70" s="215"/>
      <c r="F70" s="215"/>
      <c r="G70" s="151">
        <v>169</v>
      </c>
      <c r="H70" s="151">
        <v>120</v>
      </c>
      <c r="I70" s="151">
        <v>12</v>
      </c>
      <c r="J70" s="151">
        <v>1</v>
      </c>
      <c r="K70" s="151">
        <v>2</v>
      </c>
      <c r="L70" s="151">
        <v>11</v>
      </c>
      <c r="M70" s="151">
        <v>10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174</v>
      </c>
      <c r="T70" s="8"/>
      <c r="U70" s="2"/>
    </row>
    <row r="71" spans="1:21" ht="25.5">
      <c r="A71" s="150">
        <v>3</v>
      </c>
      <c r="B71" s="156" t="s">
        <v>65</v>
      </c>
      <c r="C71" s="151">
        <v>196</v>
      </c>
      <c r="D71" s="151">
        <v>10</v>
      </c>
      <c r="E71" s="213"/>
      <c r="F71" s="213"/>
      <c r="G71" s="151">
        <v>43</v>
      </c>
      <c r="H71" s="151">
        <v>66</v>
      </c>
      <c r="I71" s="151">
        <v>36</v>
      </c>
      <c r="J71" s="151">
        <v>0</v>
      </c>
      <c r="K71" s="151">
        <v>0</v>
      </c>
      <c r="L71" s="151">
        <v>10</v>
      </c>
      <c r="M71" s="151">
        <v>10</v>
      </c>
      <c r="N71" s="151">
        <v>0</v>
      </c>
      <c r="O71" s="151">
        <v>1</v>
      </c>
      <c r="P71" s="151">
        <v>0</v>
      </c>
      <c r="Q71" s="151">
        <v>0</v>
      </c>
      <c r="R71" s="151">
        <v>0</v>
      </c>
      <c r="S71" s="151">
        <v>40</v>
      </c>
      <c r="T71" s="8"/>
      <c r="U71" s="2"/>
    </row>
    <row r="72" spans="1:21" ht="25.5">
      <c r="A72" s="150">
        <v>4</v>
      </c>
      <c r="B72" s="156" t="s">
        <v>66</v>
      </c>
      <c r="C72" s="151">
        <v>358</v>
      </c>
      <c r="D72" s="151">
        <v>43</v>
      </c>
      <c r="E72" s="151"/>
      <c r="F72" s="151"/>
      <c r="G72" s="151">
        <v>59</v>
      </c>
      <c r="H72" s="151">
        <v>139</v>
      </c>
      <c r="I72" s="151">
        <v>71</v>
      </c>
      <c r="J72" s="151">
        <v>6</v>
      </c>
      <c r="K72" s="151">
        <v>4</v>
      </c>
      <c r="L72" s="151">
        <v>8</v>
      </c>
      <c r="M72" s="151">
        <v>23</v>
      </c>
      <c r="N72" s="151">
        <v>35</v>
      </c>
      <c r="O72" s="151">
        <v>14</v>
      </c>
      <c r="P72" s="151">
        <v>0</v>
      </c>
      <c r="Q72" s="151">
        <v>0</v>
      </c>
      <c r="R72" s="151">
        <v>0</v>
      </c>
      <c r="S72" s="151">
        <v>42</v>
      </c>
      <c r="T72" s="8"/>
      <c r="U72" s="2"/>
    </row>
    <row r="73" spans="1:21" ht="25.5">
      <c r="A73" s="150">
        <v>5</v>
      </c>
      <c r="B73" s="156" t="s">
        <v>78</v>
      </c>
      <c r="C73" s="151">
        <v>909</v>
      </c>
      <c r="D73" s="151">
        <v>75</v>
      </c>
      <c r="E73" s="151"/>
      <c r="F73" s="151"/>
      <c r="G73" s="151">
        <v>335</v>
      </c>
      <c r="H73" s="151">
        <v>265</v>
      </c>
      <c r="I73" s="151">
        <v>79</v>
      </c>
      <c r="J73" s="151">
        <v>2</v>
      </c>
      <c r="K73" s="151">
        <v>1</v>
      </c>
      <c r="L73" s="151">
        <v>29</v>
      </c>
      <c r="M73" s="151">
        <v>29</v>
      </c>
      <c r="N73" s="151">
        <v>46</v>
      </c>
      <c r="O73" s="151">
        <v>25</v>
      </c>
      <c r="P73" s="151">
        <v>0</v>
      </c>
      <c r="Q73" s="151">
        <v>0</v>
      </c>
      <c r="R73" s="151">
        <v>0</v>
      </c>
      <c r="S73" s="151">
        <v>173</v>
      </c>
      <c r="T73" s="8"/>
      <c r="U73" s="2"/>
    </row>
    <row r="74" spans="1:21" ht="38.25">
      <c r="A74" s="150">
        <v>6</v>
      </c>
      <c r="B74" s="156" t="s">
        <v>79</v>
      </c>
      <c r="C74" s="151">
        <v>855</v>
      </c>
      <c r="D74" s="151">
        <v>20</v>
      </c>
      <c r="E74" s="213"/>
      <c r="F74" s="213"/>
      <c r="G74" s="151">
        <v>281</v>
      </c>
      <c r="H74" s="151">
        <v>64</v>
      </c>
      <c r="I74" s="151">
        <v>0</v>
      </c>
      <c r="J74" s="151">
        <v>0</v>
      </c>
      <c r="K74" s="151">
        <v>1</v>
      </c>
      <c r="L74" s="151">
        <v>10</v>
      </c>
      <c r="M74" s="151">
        <v>0</v>
      </c>
      <c r="N74" s="151">
        <v>10</v>
      </c>
      <c r="O74" s="151">
        <v>13</v>
      </c>
      <c r="P74" s="151">
        <v>0</v>
      </c>
      <c r="Q74" s="151">
        <v>0</v>
      </c>
      <c r="R74" s="151">
        <v>2</v>
      </c>
      <c r="S74" s="151">
        <v>494</v>
      </c>
      <c r="T74" s="8"/>
      <c r="U74" s="2"/>
    </row>
    <row r="75" spans="1:21" ht="25.5">
      <c r="A75" s="150">
        <v>7</v>
      </c>
      <c r="B75" s="156" t="s">
        <v>76</v>
      </c>
      <c r="C75" s="151">
        <v>472</v>
      </c>
      <c r="D75" s="151">
        <v>83</v>
      </c>
      <c r="E75" s="213"/>
      <c r="F75" s="213"/>
      <c r="G75" s="151">
        <v>196</v>
      </c>
      <c r="H75" s="151">
        <v>92</v>
      </c>
      <c r="I75" s="151">
        <v>18</v>
      </c>
      <c r="J75" s="151">
        <v>0</v>
      </c>
      <c r="K75" s="151">
        <v>0</v>
      </c>
      <c r="L75" s="151">
        <v>9</v>
      </c>
      <c r="M75" s="151">
        <v>9</v>
      </c>
      <c r="N75" s="151">
        <v>74</v>
      </c>
      <c r="O75" s="151">
        <v>74</v>
      </c>
      <c r="P75" s="151">
        <v>0</v>
      </c>
      <c r="Q75" s="151">
        <v>0</v>
      </c>
      <c r="R75" s="151">
        <v>0</v>
      </c>
      <c r="S75" s="151">
        <v>83</v>
      </c>
      <c r="T75" s="8"/>
      <c r="U75" s="2"/>
    </row>
    <row r="76" spans="1:21" ht="25.5">
      <c r="A76" s="150">
        <v>8</v>
      </c>
      <c r="B76" s="156" t="s">
        <v>80</v>
      </c>
      <c r="C76" s="151">
        <v>191</v>
      </c>
      <c r="D76" s="151">
        <v>42</v>
      </c>
      <c r="E76" s="151"/>
      <c r="F76" s="151"/>
      <c r="G76" s="151">
        <v>109</v>
      </c>
      <c r="H76" s="151">
        <v>14</v>
      </c>
      <c r="I76" s="151">
        <v>31</v>
      </c>
      <c r="J76" s="151">
        <v>1</v>
      </c>
      <c r="K76" s="151">
        <v>0</v>
      </c>
      <c r="L76" s="151">
        <v>2</v>
      </c>
      <c r="M76" s="151">
        <v>2</v>
      </c>
      <c r="N76" s="151">
        <v>40</v>
      </c>
      <c r="O76" s="151">
        <v>0</v>
      </c>
      <c r="P76" s="151">
        <v>0</v>
      </c>
      <c r="Q76" s="151">
        <v>0</v>
      </c>
      <c r="R76" s="151">
        <v>0</v>
      </c>
      <c r="S76" s="151">
        <v>34</v>
      </c>
      <c r="T76" s="8"/>
      <c r="U76" s="2"/>
    </row>
    <row r="77" spans="1:21" ht="30" customHeight="1">
      <c r="A77" s="150">
        <v>9</v>
      </c>
      <c r="B77" s="156" t="s">
        <v>82</v>
      </c>
      <c r="C77" s="151">
        <v>374</v>
      </c>
      <c r="D77" s="151">
        <v>59</v>
      </c>
      <c r="E77" s="151"/>
      <c r="F77" s="151"/>
      <c r="G77" s="151">
        <v>145</v>
      </c>
      <c r="H77" s="151">
        <v>48</v>
      </c>
      <c r="I77" s="151">
        <v>19</v>
      </c>
      <c r="J77" s="151">
        <v>1</v>
      </c>
      <c r="K77" s="151">
        <v>0</v>
      </c>
      <c r="L77" s="151">
        <v>11</v>
      </c>
      <c r="M77" s="151">
        <v>11</v>
      </c>
      <c r="N77" s="151">
        <v>48</v>
      </c>
      <c r="O77" s="151">
        <v>36</v>
      </c>
      <c r="P77" s="151">
        <v>0</v>
      </c>
      <c r="Q77" s="151">
        <v>0</v>
      </c>
      <c r="R77" s="151">
        <v>0</v>
      </c>
      <c r="S77" s="151">
        <v>114</v>
      </c>
      <c r="T77" s="8"/>
      <c r="U77" s="2"/>
    </row>
    <row r="78" spans="1:21" ht="25.5">
      <c r="A78" s="150">
        <v>10</v>
      </c>
      <c r="B78" s="156" t="s">
        <v>81</v>
      </c>
      <c r="C78" s="151">
        <v>486</v>
      </c>
      <c r="D78" s="151">
        <v>7</v>
      </c>
      <c r="E78" s="213"/>
      <c r="F78" s="213"/>
      <c r="G78" s="151">
        <v>180</v>
      </c>
      <c r="H78" s="151">
        <v>177</v>
      </c>
      <c r="I78" s="151">
        <v>72</v>
      </c>
      <c r="J78" s="151">
        <v>0</v>
      </c>
      <c r="K78" s="151">
        <v>0</v>
      </c>
      <c r="L78" s="151">
        <v>7</v>
      </c>
      <c r="M78" s="151">
        <v>7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1">
        <v>50</v>
      </c>
      <c r="T78" s="8"/>
      <c r="U78" s="2"/>
    </row>
    <row r="79" spans="1:21" ht="25.5">
      <c r="A79" s="150">
        <v>11</v>
      </c>
      <c r="B79" s="156" t="s">
        <v>83</v>
      </c>
      <c r="C79" s="151">
        <v>733</v>
      </c>
      <c r="D79" s="151">
        <v>205</v>
      </c>
      <c r="E79" s="151"/>
      <c r="F79" s="151"/>
      <c r="G79" s="151">
        <v>175</v>
      </c>
      <c r="H79" s="151">
        <v>147</v>
      </c>
      <c r="I79" s="151">
        <v>20</v>
      </c>
      <c r="J79" s="151">
        <v>0</v>
      </c>
      <c r="K79" s="151">
        <v>0</v>
      </c>
      <c r="L79" s="151">
        <v>20</v>
      </c>
      <c r="M79" s="151">
        <v>19</v>
      </c>
      <c r="N79" s="151">
        <v>185</v>
      </c>
      <c r="O79" s="151">
        <v>93</v>
      </c>
      <c r="P79" s="151">
        <v>0</v>
      </c>
      <c r="Q79" s="151">
        <v>0</v>
      </c>
      <c r="R79" s="151">
        <v>0</v>
      </c>
      <c r="S79" s="151">
        <v>279</v>
      </c>
      <c r="T79" s="8"/>
      <c r="U79" s="2"/>
    </row>
    <row r="80" spans="1:21" ht="25.5">
      <c r="A80" s="150">
        <v>12</v>
      </c>
      <c r="B80" s="156" t="s">
        <v>72</v>
      </c>
      <c r="C80" s="151">
        <v>574</v>
      </c>
      <c r="D80" s="151">
        <v>152</v>
      </c>
      <c r="E80" s="213"/>
      <c r="F80" s="213"/>
      <c r="G80" s="151">
        <v>214</v>
      </c>
      <c r="H80" s="151">
        <v>110</v>
      </c>
      <c r="I80" s="151">
        <v>50</v>
      </c>
      <c r="J80" s="151">
        <v>2</v>
      </c>
      <c r="K80" s="151">
        <v>2</v>
      </c>
      <c r="L80" s="151">
        <v>17</v>
      </c>
      <c r="M80" s="151">
        <v>14</v>
      </c>
      <c r="N80" s="151">
        <v>135</v>
      </c>
      <c r="O80" s="151">
        <v>40</v>
      </c>
      <c r="P80" s="151">
        <v>0</v>
      </c>
      <c r="Q80" s="151">
        <v>0</v>
      </c>
      <c r="R80" s="151">
        <v>0</v>
      </c>
      <c r="S80" s="151">
        <v>142</v>
      </c>
      <c r="T80" s="8"/>
      <c r="U80" s="2"/>
    </row>
    <row r="81" spans="1:21" ht="25.5">
      <c r="A81" s="150">
        <v>13</v>
      </c>
      <c r="B81" s="156" t="s">
        <v>84</v>
      </c>
      <c r="C81" s="151">
        <v>466</v>
      </c>
      <c r="D81" s="151">
        <v>4</v>
      </c>
      <c r="E81" s="151"/>
      <c r="F81" s="151"/>
      <c r="G81" s="151">
        <v>204</v>
      </c>
      <c r="H81" s="151">
        <v>0</v>
      </c>
      <c r="I81" s="151">
        <v>42</v>
      </c>
      <c r="J81" s="151">
        <v>3</v>
      </c>
      <c r="K81" s="151">
        <v>1</v>
      </c>
      <c r="L81" s="151">
        <v>0</v>
      </c>
      <c r="M81" s="151">
        <v>0</v>
      </c>
      <c r="N81" s="151">
        <v>4</v>
      </c>
      <c r="O81" s="151">
        <v>83</v>
      </c>
      <c r="P81" s="151">
        <v>0</v>
      </c>
      <c r="Q81" s="151">
        <v>0</v>
      </c>
      <c r="R81" s="151">
        <v>0</v>
      </c>
      <c r="S81" s="151">
        <v>133</v>
      </c>
      <c r="T81" s="8"/>
      <c r="U81" s="2"/>
    </row>
    <row r="82" spans="1:20" ht="25.5">
      <c r="A82" s="150">
        <v>14</v>
      </c>
      <c r="B82" s="156" t="s">
        <v>62</v>
      </c>
      <c r="C82" s="151">
        <v>701</v>
      </c>
      <c r="D82" s="151">
        <v>23</v>
      </c>
      <c r="E82" s="151"/>
      <c r="F82" s="151"/>
      <c r="G82" s="151">
        <v>246</v>
      </c>
      <c r="H82" s="151">
        <v>23</v>
      </c>
      <c r="I82" s="151">
        <v>45</v>
      </c>
      <c r="J82" s="151">
        <v>1</v>
      </c>
      <c r="K82" s="151">
        <v>2</v>
      </c>
      <c r="L82" s="151">
        <v>23</v>
      </c>
      <c r="M82" s="151">
        <v>107</v>
      </c>
      <c r="N82" s="151">
        <v>0</v>
      </c>
      <c r="O82" s="151">
        <v>0</v>
      </c>
      <c r="P82" s="151">
        <v>0</v>
      </c>
      <c r="Q82" s="151">
        <v>0</v>
      </c>
      <c r="R82" s="151">
        <v>0</v>
      </c>
      <c r="S82" s="151">
        <v>277</v>
      </c>
      <c r="T82" s="8"/>
    </row>
    <row r="83" spans="1:19" ht="25.5">
      <c r="A83" s="150">
        <v>15</v>
      </c>
      <c r="B83" s="156" t="s">
        <v>85</v>
      </c>
      <c r="C83" s="151">
        <v>632</v>
      </c>
      <c r="D83" s="151">
        <v>25</v>
      </c>
      <c r="E83" s="213"/>
      <c r="F83" s="213"/>
      <c r="G83" s="151">
        <v>302</v>
      </c>
      <c r="H83" s="151">
        <v>191</v>
      </c>
      <c r="I83" s="151">
        <v>112</v>
      </c>
      <c r="J83" s="151">
        <v>0</v>
      </c>
      <c r="K83" s="151">
        <v>7</v>
      </c>
      <c r="L83" s="151">
        <v>11</v>
      </c>
      <c r="M83" s="151">
        <v>9</v>
      </c>
      <c r="N83" s="151">
        <v>14</v>
      </c>
      <c r="O83" s="151">
        <v>0</v>
      </c>
      <c r="P83" s="151">
        <v>0</v>
      </c>
      <c r="Q83" s="151">
        <v>0</v>
      </c>
      <c r="R83" s="151">
        <v>0</v>
      </c>
      <c r="S83" s="151">
        <v>11</v>
      </c>
    </row>
    <row r="84" spans="1:20" ht="25.5">
      <c r="A84" s="150">
        <v>16</v>
      </c>
      <c r="B84" s="156" t="s">
        <v>67</v>
      </c>
      <c r="C84" s="151">
        <v>559</v>
      </c>
      <c r="D84" s="151">
        <v>19</v>
      </c>
      <c r="E84" s="151"/>
      <c r="F84" s="151"/>
      <c r="G84" s="151">
        <v>332</v>
      </c>
      <c r="H84" s="151">
        <v>0</v>
      </c>
      <c r="I84" s="151">
        <v>94</v>
      </c>
      <c r="J84" s="151">
        <v>2</v>
      </c>
      <c r="K84" s="151">
        <v>1</v>
      </c>
      <c r="L84" s="151">
        <v>19</v>
      </c>
      <c r="M84" s="151">
        <v>0</v>
      </c>
      <c r="N84" s="151">
        <v>0</v>
      </c>
      <c r="O84" s="151">
        <v>130</v>
      </c>
      <c r="P84" s="151">
        <v>0</v>
      </c>
      <c r="Q84" s="151">
        <v>0</v>
      </c>
      <c r="R84" s="151">
        <v>0</v>
      </c>
      <c r="S84" s="151">
        <v>0</v>
      </c>
      <c r="T84" s="8"/>
    </row>
    <row r="85" spans="1:20" ht="39" thickBot="1">
      <c r="A85" s="164">
        <v>17</v>
      </c>
      <c r="B85" s="165" t="s">
        <v>146</v>
      </c>
      <c r="C85" s="217">
        <v>375</v>
      </c>
      <c r="D85" s="217">
        <v>67</v>
      </c>
      <c r="E85" s="217"/>
      <c r="F85" s="217"/>
      <c r="G85" s="217">
        <v>183</v>
      </c>
      <c r="H85" s="217">
        <v>73</v>
      </c>
      <c r="I85" s="217">
        <v>27</v>
      </c>
      <c r="J85" s="217">
        <v>6</v>
      </c>
      <c r="K85" s="217">
        <v>2</v>
      </c>
      <c r="L85" s="217">
        <v>27</v>
      </c>
      <c r="M85" s="217">
        <v>3</v>
      </c>
      <c r="N85" s="217">
        <v>40</v>
      </c>
      <c r="O85" s="217">
        <v>17</v>
      </c>
      <c r="P85" s="217">
        <v>0</v>
      </c>
      <c r="Q85" s="217">
        <v>0</v>
      </c>
      <c r="R85" s="217">
        <v>0</v>
      </c>
      <c r="S85" s="217">
        <v>64</v>
      </c>
      <c r="T85" s="8"/>
    </row>
    <row r="86" spans="1:20" ht="12.75">
      <c r="A86" s="166"/>
      <c r="B86" s="260" t="s">
        <v>18</v>
      </c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8"/>
    </row>
    <row r="87" spans="1:20" ht="22.5" customHeight="1">
      <c r="A87" s="167"/>
      <c r="B87" s="168" t="s">
        <v>19</v>
      </c>
      <c r="C87" s="169">
        <f>C8</f>
        <v>608</v>
      </c>
      <c r="D87" s="169">
        <f>D8</f>
        <v>0</v>
      </c>
      <c r="E87" s="169">
        <f aca="true" t="shared" si="8" ref="E87:S87">E8</f>
        <v>0</v>
      </c>
      <c r="F87" s="169">
        <f t="shared" si="8"/>
        <v>0</v>
      </c>
      <c r="G87" s="169">
        <f t="shared" si="8"/>
        <v>141</v>
      </c>
      <c r="H87" s="169">
        <f t="shared" si="8"/>
        <v>364</v>
      </c>
      <c r="I87" s="169">
        <f t="shared" si="8"/>
        <v>78</v>
      </c>
      <c r="J87" s="169">
        <f t="shared" si="8"/>
        <v>20</v>
      </c>
      <c r="K87" s="169">
        <f t="shared" si="8"/>
        <v>0</v>
      </c>
      <c r="L87" s="169">
        <f t="shared" si="8"/>
        <v>0</v>
      </c>
      <c r="M87" s="169">
        <f t="shared" si="8"/>
        <v>0</v>
      </c>
      <c r="N87" s="169">
        <f t="shared" si="8"/>
        <v>0</v>
      </c>
      <c r="O87" s="169">
        <f t="shared" si="8"/>
        <v>0</v>
      </c>
      <c r="P87" s="169">
        <f t="shared" si="8"/>
        <v>0</v>
      </c>
      <c r="Q87" s="169">
        <f t="shared" si="8"/>
        <v>0</v>
      </c>
      <c r="R87" s="169">
        <f t="shared" si="8"/>
        <v>0</v>
      </c>
      <c r="S87" s="169">
        <f t="shared" si="8"/>
        <v>5</v>
      </c>
      <c r="T87" s="8"/>
    </row>
    <row r="88" spans="1:20" ht="25.5">
      <c r="A88" s="167"/>
      <c r="B88" s="168" t="s">
        <v>15</v>
      </c>
      <c r="C88" s="169">
        <f>C26</f>
        <v>1215</v>
      </c>
      <c r="D88" s="169">
        <f>D26</f>
        <v>886</v>
      </c>
      <c r="E88" s="169">
        <f aca="true" t="shared" si="9" ref="E88:S88">E26</f>
        <v>0</v>
      </c>
      <c r="F88" s="169">
        <f t="shared" si="9"/>
        <v>0</v>
      </c>
      <c r="G88" s="169">
        <f t="shared" si="9"/>
        <v>115</v>
      </c>
      <c r="H88" s="169">
        <f t="shared" si="9"/>
        <v>77</v>
      </c>
      <c r="I88" s="169">
        <f t="shared" si="9"/>
        <v>301</v>
      </c>
      <c r="J88" s="169">
        <f t="shared" si="9"/>
        <v>18</v>
      </c>
      <c r="K88" s="169">
        <f t="shared" si="9"/>
        <v>5</v>
      </c>
      <c r="L88" s="169">
        <f t="shared" si="9"/>
        <v>869</v>
      </c>
      <c r="M88" s="169">
        <f t="shared" si="9"/>
        <v>679</v>
      </c>
      <c r="N88" s="169">
        <f t="shared" si="9"/>
        <v>17</v>
      </c>
      <c r="O88" s="169">
        <f t="shared" si="9"/>
        <v>12</v>
      </c>
      <c r="P88" s="169">
        <f t="shared" si="9"/>
        <v>0</v>
      </c>
      <c r="Q88" s="169">
        <f t="shared" si="9"/>
        <v>0</v>
      </c>
      <c r="R88" s="169">
        <f t="shared" si="9"/>
        <v>0</v>
      </c>
      <c r="S88" s="169">
        <f t="shared" si="9"/>
        <v>8</v>
      </c>
      <c r="T88" s="8"/>
    </row>
    <row r="89" spans="1:19" ht="25.5">
      <c r="A89" s="167"/>
      <c r="B89" s="170" t="s">
        <v>16</v>
      </c>
      <c r="C89" s="171">
        <f>C46</f>
        <v>5177</v>
      </c>
      <c r="D89" s="171">
        <f>D46</f>
        <v>55</v>
      </c>
      <c r="E89" s="171">
        <f aca="true" t="shared" si="10" ref="E89:S89">E46</f>
        <v>0</v>
      </c>
      <c r="F89" s="171">
        <f t="shared" si="10"/>
        <v>0</v>
      </c>
      <c r="G89" s="171">
        <f t="shared" si="10"/>
        <v>2169</v>
      </c>
      <c r="H89" s="171">
        <f t="shared" si="10"/>
        <v>2502</v>
      </c>
      <c r="I89" s="171">
        <f t="shared" si="10"/>
        <v>403</v>
      </c>
      <c r="J89" s="171">
        <f t="shared" si="10"/>
        <v>0</v>
      </c>
      <c r="K89" s="171">
        <f t="shared" si="10"/>
        <v>0</v>
      </c>
      <c r="L89" s="171">
        <f t="shared" si="10"/>
        <v>55</v>
      </c>
      <c r="M89" s="171">
        <f t="shared" si="10"/>
        <v>0</v>
      </c>
      <c r="N89" s="171">
        <f t="shared" si="10"/>
        <v>0</v>
      </c>
      <c r="O89" s="171">
        <f t="shared" si="10"/>
        <v>0</v>
      </c>
      <c r="P89" s="171">
        <f t="shared" si="10"/>
        <v>0</v>
      </c>
      <c r="Q89" s="171">
        <f t="shared" si="10"/>
        <v>0</v>
      </c>
      <c r="R89" s="171">
        <f t="shared" si="10"/>
        <v>0</v>
      </c>
      <c r="S89" s="171">
        <f t="shared" si="10"/>
        <v>103</v>
      </c>
    </row>
    <row r="90" spans="1:19" ht="25.5">
      <c r="A90" s="167"/>
      <c r="B90" s="170" t="s">
        <v>17</v>
      </c>
      <c r="C90" s="171">
        <f aca="true" t="shared" si="11" ref="C90:S90">C66</f>
        <v>11592</v>
      </c>
      <c r="D90" s="171">
        <f t="shared" si="11"/>
        <v>1081</v>
      </c>
      <c r="E90" s="171">
        <f t="shared" si="11"/>
        <v>0</v>
      </c>
      <c r="F90" s="171">
        <f t="shared" si="11"/>
        <v>0</v>
      </c>
      <c r="G90" s="171">
        <f t="shared" si="11"/>
        <v>3922</v>
      </c>
      <c r="H90" s="171">
        <f t="shared" si="11"/>
        <v>2554</v>
      </c>
      <c r="I90" s="171">
        <f t="shared" si="11"/>
        <v>1084</v>
      </c>
      <c r="J90" s="171">
        <f t="shared" si="11"/>
        <v>200</v>
      </c>
      <c r="K90" s="171">
        <f t="shared" si="11"/>
        <v>25</v>
      </c>
      <c r="L90" s="171">
        <f t="shared" si="11"/>
        <v>374</v>
      </c>
      <c r="M90" s="171">
        <f t="shared" si="11"/>
        <v>333</v>
      </c>
      <c r="N90" s="171">
        <f t="shared" si="11"/>
        <v>707</v>
      </c>
      <c r="O90" s="171">
        <f t="shared" si="11"/>
        <v>735</v>
      </c>
      <c r="P90" s="171">
        <f t="shared" si="11"/>
        <v>0</v>
      </c>
      <c r="Q90" s="171">
        <f t="shared" si="11"/>
        <v>0</v>
      </c>
      <c r="R90" s="171">
        <f t="shared" si="11"/>
        <v>2</v>
      </c>
      <c r="S90" s="171">
        <f t="shared" si="11"/>
        <v>2737</v>
      </c>
    </row>
    <row r="91" spans="1:19" ht="16.5" customHeight="1">
      <c r="A91" s="172"/>
      <c r="B91" s="172" t="s">
        <v>18</v>
      </c>
      <c r="C91" s="173">
        <f>SUM(C87:C90)</f>
        <v>18592</v>
      </c>
      <c r="D91" s="173">
        <f aca="true" t="shared" si="12" ref="D91:S91">SUM(D87:D90)</f>
        <v>2022</v>
      </c>
      <c r="E91" s="173">
        <f t="shared" si="12"/>
        <v>0</v>
      </c>
      <c r="F91" s="173">
        <f t="shared" si="12"/>
        <v>0</v>
      </c>
      <c r="G91" s="173">
        <f t="shared" si="12"/>
        <v>6347</v>
      </c>
      <c r="H91" s="173">
        <f t="shared" si="12"/>
        <v>5497</v>
      </c>
      <c r="I91" s="173">
        <f t="shared" si="12"/>
        <v>1866</v>
      </c>
      <c r="J91" s="173">
        <f t="shared" si="12"/>
        <v>238</v>
      </c>
      <c r="K91" s="173">
        <f t="shared" si="12"/>
        <v>30</v>
      </c>
      <c r="L91" s="173">
        <f t="shared" si="12"/>
        <v>1298</v>
      </c>
      <c r="M91" s="173">
        <f t="shared" si="12"/>
        <v>1012</v>
      </c>
      <c r="N91" s="173">
        <f t="shared" si="12"/>
        <v>724</v>
      </c>
      <c r="O91" s="173">
        <f t="shared" si="12"/>
        <v>747</v>
      </c>
      <c r="P91" s="173">
        <f t="shared" si="12"/>
        <v>0</v>
      </c>
      <c r="Q91" s="173">
        <f t="shared" si="12"/>
        <v>0</v>
      </c>
      <c r="R91" s="173">
        <f t="shared" si="12"/>
        <v>2</v>
      </c>
      <c r="S91" s="173">
        <f t="shared" si="12"/>
        <v>2853</v>
      </c>
    </row>
    <row r="92" ht="27" customHeight="1"/>
  </sheetData>
  <sheetProtection/>
  <mergeCells count="9">
    <mergeCell ref="B86:S86"/>
    <mergeCell ref="A7:S7"/>
    <mergeCell ref="A1:S1"/>
    <mergeCell ref="A2:A4"/>
    <mergeCell ref="B2:B4"/>
    <mergeCell ref="C2:D3"/>
    <mergeCell ref="G2:S2"/>
    <mergeCell ref="A6:S6"/>
    <mergeCell ref="E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V590"/>
  <sheetViews>
    <sheetView zoomScale="80" zoomScaleNormal="80" zoomScalePageLayoutView="0" workbookViewId="0" topLeftCell="A1">
      <pane ySplit="7" topLeftCell="A419" activePane="bottomLeft" state="frozen"/>
      <selection pane="topLeft" activeCell="A1" sqref="A1"/>
      <selection pane="bottomLeft" activeCell="D438" sqref="D438"/>
    </sheetView>
  </sheetViews>
  <sheetFormatPr defaultColWidth="9.00390625" defaultRowHeight="12.75"/>
  <cols>
    <col min="1" max="1" width="4.57421875" style="12" customWidth="1"/>
    <col min="2" max="2" width="20.8515625" style="1" customWidth="1"/>
    <col min="3" max="3" width="50.140625" style="1" customWidth="1"/>
    <col min="4" max="4" width="20.28125" style="1" customWidth="1"/>
    <col min="5" max="5" width="19.00390625" style="1" customWidth="1"/>
    <col min="6" max="6" width="21.00390625" style="1" customWidth="1"/>
    <col min="7" max="7" width="18.28125" style="2" customWidth="1"/>
    <col min="8" max="9" width="17.28125" style="1" hidden="1" customWidth="1"/>
    <col min="10" max="10" width="17.8515625" style="1" hidden="1" customWidth="1"/>
    <col min="11" max="11" width="19.00390625" style="1" hidden="1" customWidth="1"/>
    <col min="12" max="16384" width="9.00390625" style="1" customWidth="1"/>
  </cols>
  <sheetData>
    <row r="1" spans="1:11" ht="32.25" customHeight="1">
      <c r="A1" s="288" t="s">
        <v>143</v>
      </c>
      <c r="B1" s="289"/>
      <c r="C1" s="289"/>
      <c r="D1" s="289"/>
      <c r="E1" s="289"/>
      <c r="F1" s="289"/>
      <c r="G1" s="289"/>
      <c r="H1" s="290"/>
      <c r="I1" s="290"/>
      <c r="J1" s="290"/>
      <c r="K1" s="290"/>
    </row>
    <row r="2" spans="1:7" ht="23.25" customHeight="1">
      <c r="A2" s="291"/>
      <c r="B2" s="274"/>
      <c r="C2" s="274"/>
      <c r="D2" s="274"/>
      <c r="E2" s="274"/>
      <c r="F2" s="274"/>
      <c r="G2" s="274"/>
    </row>
    <row r="3" spans="1:11" ht="18" customHeight="1">
      <c r="A3" s="299" t="s">
        <v>0</v>
      </c>
      <c r="B3" s="302" t="s">
        <v>69</v>
      </c>
      <c r="C3" s="302" t="s">
        <v>22</v>
      </c>
      <c r="D3" s="292" t="s">
        <v>94</v>
      </c>
      <c r="E3" s="305"/>
      <c r="F3" s="292" t="s">
        <v>135</v>
      </c>
      <c r="G3" s="293"/>
      <c r="H3" s="292" t="s">
        <v>95</v>
      </c>
      <c r="I3" s="293"/>
      <c r="J3" s="298" t="s">
        <v>96</v>
      </c>
      <c r="K3" s="298"/>
    </row>
    <row r="4" spans="1:11" ht="19.5" customHeight="1">
      <c r="A4" s="300"/>
      <c r="B4" s="303"/>
      <c r="C4" s="303"/>
      <c r="D4" s="294"/>
      <c r="E4" s="306"/>
      <c r="F4" s="294"/>
      <c r="G4" s="295"/>
      <c r="H4" s="294"/>
      <c r="I4" s="295"/>
      <c r="J4" s="298"/>
      <c r="K4" s="298"/>
    </row>
    <row r="5" spans="1:11" ht="18" customHeight="1">
      <c r="A5" s="300"/>
      <c r="B5" s="303"/>
      <c r="C5" s="303"/>
      <c r="D5" s="296"/>
      <c r="E5" s="307"/>
      <c r="F5" s="296"/>
      <c r="G5" s="297"/>
      <c r="H5" s="296"/>
      <c r="I5" s="297"/>
      <c r="J5" s="298"/>
      <c r="K5" s="298"/>
    </row>
    <row r="6" spans="1:11" ht="18" customHeight="1">
      <c r="A6" s="301"/>
      <c r="B6" s="304"/>
      <c r="C6" s="304"/>
      <c r="D6" s="62" t="s">
        <v>11</v>
      </c>
      <c r="E6" s="62" t="s">
        <v>12</v>
      </c>
      <c r="F6" s="62" t="s">
        <v>11</v>
      </c>
      <c r="G6" s="63" t="s">
        <v>12</v>
      </c>
      <c r="H6" s="64"/>
      <c r="I6" s="64"/>
      <c r="J6" s="64"/>
      <c r="K6" s="64"/>
    </row>
    <row r="7" spans="1:256" s="3" customFormat="1" ht="13.5" customHeight="1">
      <c r="A7" s="59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5">
        <v>7</v>
      </c>
      <c r="H7" s="60">
        <v>8</v>
      </c>
      <c r="I7" s="65">
        <v>9</v>
      </c>
      <c r="J7" s="61">
        <v>10</v>
      </c>
      <c r="K7" s="66">
        <v>11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1" s="7" customFormat="1" ht="15" thickBot="1">
      <c r="A8" s="317" t="s">
        <v>68</v>
      </c>
      <c r="B8" s="317"/>
      <c r="C8" s="317"/>
      <c r="D8" s="317"/>
      <c r="E8" s="317"/>
      <c r="F8" s="317"/>
      <c r="G8" s="317"/>
      <c r="H8" s="318"/>
      <c r="I8" s="318"/>
      <c r="J8" s="318"/>
      <c r="K8" s="318"/>
    </row>
    <row r="9" spans="1:11" s="7" customFormat="1" ht="14.25" customHeight="1">
      <c r="A9" s="308">
        <v>1</v>
      </c>
      <c r="B9" s="311" t="s">
        <v>20</v>
      </c>
      <c r="C9" s="67" t="s">
        <v>23</v>
      </c>
      <c r="D9" s="68">
        <f>SUM(D10:D16)</f>
        <v>1658286</v>
      </c>
      <c r="E9" s="68">
        <f aca="true" t="shared" si="0" ref="E9:K9">SUM(E10:E16)</f>
        <v>0</v>
      </c>
      <c r="F9" s="68">
        <f t="shared" si="0"/>
        <v>11648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9">
        <f t="shared" si="0"/>
        <v>0</v>
      </c>
    </row>
    <row r="10" spans="1:11" s="7" customFormat="1" ht="15">
      <c r="A10" s="309"/>
      <c r="B10" s="312"/>
      <c r="C10" s="70" t="s">
        <v>24</v>
      </c>
      <c r="D10" s="71">
        <f>D18+D26+D34+D42+D50+D58+D66+D74+D82+D90+D98+D106+D114+D122+D130</f>
        <v>1376912</v>
      </c>
      <c r="E10" s="71">
        <f>E18+E26+E34+E42+E50+E58+E66+E74+E82+E90+E98+E106+E114+E122+E130</f>
        <v>0</v>
      </c>
      <c r="F10" s="71">
        <f>F18+F26+F34+F42+F50+F58+F66+F74+F82+F90+F98+F106+F114+F122+F130</f>
        <v>11111</v>
      </c>
      <c r="G10" s="71">
        <f>G18+G26+G34+G42+G50+G58+G66+G74+G82+G90+G98+G106+G114+G122+G130</f>
        <v>0</v>
      </c>
      <c r="H10" s="71">
        <f aca="true" t="shared" si="1" ref="H10:K16">H18+H26+H42+H50+H58+H66+H74+H82+H90+H98+H106+H114+H122+H130</f>
        <v>0</v>
      </c>
      <c r="I10" s="71">
        <f t="shared" si="1"/>
        <v>0</v>
      </c>
      <c r="J10" s="71">
        <f t="shared" si="1"/>
        <v>0</v>
      </c>
      <c r="K10" s="72">
        <f t="shared" si="1"/>
        <v>0</v>
      </c>
    </row>
    <row r="11" spans="1:11" s="7" customFormat="1" ht="15">
      <c r="A11" s="309"/>
      <c r="B11" s="312"/>
      <c r="C11" s="70" t="s">
        <v>25</v>
      </c>
      <c r="D11" s="71">
        <f aca="true" t="shared" si="2" ref="D11:D16">D19+D27+D35+D43+D51+D59+D67+D75+D83+D91+D99+D107+D115+D123+D131</f>
        <v>226841</v>
      </c>
      <c r="E11" s="71">
        <f aca="true" t="shared" si="3" ref="E11:G16">E19+E27+E35+E43+E51+E59+E67+E75+E83+E91+E99+E107+E115+E123+E131</f>
        <v>0</v>
      </c>
      <c r="F11" s="71">
        <f t="shared" si="3"/>
        <v>448</v>
      </c>
      <c r="G11" s="71">
        <f t="shared" si="3"/>
        <v>0</v>
      </c>
      <c r="H11" s="71">
        <f t="shared" si="1"/>
        <v>0</v>
      </c>
      <c r="I11" s="71">
        <f t="shared" si="1"/>
        <v>0</v>
      </c>
      <c r="J11" s="71">
        <f t="shared" si="1"/>
        <v>0</v>
      </c>
      <c r="K11" s="72">
        <f t="shared" si="1"/>
        <v>0</v>
      </c>
    </row>
    <row r="12" spans="1:11" s="7" customFormat="1" ht="15">
      <c r="A12" s="309"/>
      <c r="B12" s="312"/>
      <c r="C12" s="70" t="s">
        <v>26</v>
      </c>
      <c r="D12" s="71">
        <f t="shared" si="2"/>
        <v>2875</v>
      </c>
      <c r="E12" s="71">
        <f t="shared" si="3"/>
        <v>0</v>
      </c>
      <c r="F12" s="71">
        <f t="shared" si="3"/>
        <v>0</v>
      </c>
      <c r="G12" s="71">
        <f t="shared" si="3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2">
        <f t="shared" si="1"/>
        <v>0</v>
      </c>
    </row>
    <row r="13" spans="1:11" s="7" customFormat="1" ht="15">
      <c r="A13" s="309"/>
      <c r="B13" s="312"/>
      <c r="C13" s="70" t="s">
        <v>27</v>
      </c>
      <c r="D13" s="71">
        <f t="shared" si="2"/>
        <v>29070</v>
      </c>
      <c r="E13" s="71">
        <f t="shared" si="3"/>
        <v>0</v>
      </c>
      <c r="F13" s="71">
        <f t="shared" si="3"/>
        <v>40</v>
      </c>
      <c r="G13" s="71">
        <f t="shared" si="3"/>
        <v>0</v>
      </c>
      <c r="H13" s="71">
        <f t="shared" si="1"/>
        <v>0</v>
      </c>
      <c r="I13" s="71">
        <f t="shared" si="1"/>
        <v>0</v>
      </c>
      <c r="J13" s="71">
        <f t="shared" si="1"/>
        <v>0</v>
      </c>
      <c r="K13" s="72">
        <f t="shared" si="1"/>
        <v>0</v>
      </c>
    </row>
    <row r="14" spans="1:11" s="7" customFormat="1" ht="15">
      <c r="A14" s="309"/>
      <c r="B14" s="312"/>
      <c r="C14" s="70" t="s">
        <v>28</v>
      </c>
      <c r="D14" s="71">
        <f t="shared" si="2"/>
        <v>7073</v>
      </c>
      <c r="E14" s="71">
        <f t="shared" si="3"/>
        <v>0</v>
      </c>
      <c r="F14" s="71">
        <f t="shared" si="3"/>
        <v>0</v>
      </c>
      <c r="G14" s="71">
        <f t="shared" si="3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2">
        <f t="shared" si="1"/>
        <v>0</v>
      </c>
    </row>
    <row r="15" spans="1:11" s="7" customFormat="1" ht="15">
      <c r="A15" s="309"/>
      <c r="B15" s="312"/>
      <c r="C15" s="70" t="s">
        <v>29</v>
      </c>
      <c r="D15" s="71">
        <f t="shared" si="2"/>
        <v>614</v>
      </c>
      <c r="E15" s="71">
        <f t="shared" si="3"/>
        <v>0</v>
      </c>
      <c r="F15" s="71">
        <f t="shared" si="3"/>
        <v>1</v>
      </c>
      <c r="G15" s="71">
        <f t="shared" si="3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2">
        <f t="shared" si="1"/>
        <v>0</v>
      </c>
    </row>
    <row r="16" spans="1:11" s="7" customFormat="1" ht="15.75" thickBot="1">
      <c r="A16" s="310"/>
      <c r="B16" s="313"/>
      <c r="C16" s="73" t="s">
        <v>30</v>
      </c>
      <c r="D16" s="71">
        <f t="shared" si="2"/>
        <v>14901</v>
      </c>
      <c r="E16" s="71">
        <f t="shared" si="3"/>
        <v>0</v>
      </c>
      <c r="F16" s="71">
        <f t="shared" si="3"/>
        <v>48</v>
      </c>
      <c r="G16" s="71">
        <f t="shared" si="3"/>
        <v>0</v>
      </c>
      <c r="H16" s="74">
        <f t="shared" si="1"/>
        <v>0</v>
      </c>
      <c r="I16" s="74">
        <f t="shared" si="1"/>
        <v>0</v>
      </c>
      <c r="J16" s="74">
        <f t="shared" si="1"/>
        <v>0</v>
      </c>
      <c r="K16" s="75">
        <f t="shared" si="1"/>
        <v>0</v>
      </c>
    </row>
    <row r="17" spans="1:11" s="7" customFormat="1" ht="13.5" customHeight="1">
      <c r="A17" s="281">
        <v>1</v>
      </c>
      <c r="B17" s="284" t="s">
        <v>53</v>
      </c>
      <c r="C17" s="76" t="s">
        <v>70</v>
      </c>
      <c r="D17" s="77">
        <f>SUM(D18:D24)</f>
        <v>198740</v>
      </c>
      <c r="E17" s="77">
        <f aca="true" t="shared" si="4" ref="E17:K17">SUM(E18:E24)</f>
        <v>0</v>
      </c>
      <c r="F17" s="77">
        <f t="shared" si="4"/>
        <v>1266</v>
      </c>
      <c r="G17" s="77">
        <f t="shared" si="4"/>
        <v>0</v>
      </c>
      <c r="H17" s="77">
        <f t="shared" si="4"/>
        <v>0</v>
      </c>
      <c r="I17" s="77">
        <f t="shared" si="4"/>
        <v>0</v>
      </c>
      <c r="J17" s="77">
        <f t="shared" si="4"/>
        <v>0</v>
      </c>
      <c r="K17" s="77">
        <f t="shared" si="4"/>
        <v>0</v>
      </c>
    </row>
    <row r="18" spans="1:11" s="7" customFormat="1" ht="12.75" customHeight="1">
      <c r="A18" s="282"/>
      <c r="B18" s="285"/>
      <c r="C18" s="70" t="s">
        <v>24</v>
      </c>
      <c r="D18" s="46">
        <v>161536</v>
      </c>
      <c r="E18" s="46">
        <v>0</v>
      </c>
      <c r="F18" s="46">
        <v>1256</v>
      </c>
      <c r="G18" s="78">
        <v>0</v>
      </c>
      <c r="H18" s="64"/>
      <c r="I18" s="64"/>
      <c r="J18" s="64"/>
      <c r="K18" s="64"/>
    </row>
    <row r="19" spans="1:11" s="7" customFormat="1" ht="15">
      <c r="A19" s="282"/>
      <c r="B19" s="285"/>
      <c r="C19" s="70" t="s">
        <v>25</v>
      </c>
      <c r="D19" s="46">
        <v>26709</v>
      </c>
      <c r="E19" s="46">
        <v>0</v>
      </c>
      <c r="F19" s="46">
        <v>10</v>
      </c>
      <c r="G19" s="78">
        <v>0</v>
      </c>
      <c r="H19" s="64"/>
      <c r="I19" s="64"/>
      <c r="J19" s="64"/>
      <c r="K19" s="64"/>
    </row>
    <row r="20" spans="1:11" s="7" customFormat="1" ht="15">
      <c r="A20" s="282"/>
      <c r="B20" s="285"/>
      <c r="C20" s="70" t="s">
        <v>26</v>
      </c>
      <c r="D20" s="46">
        <v>1794</v>
      </c>
      <c r="E20" s="46">
        <v>0</v>
      </c>
      <c r="F20" s="46">
        <v>0</v>
      </c>
      <c r="G20" s="78">
        <v>0</v>
      </c>
      <c r="H20" s="64"/>
      <c r="I20" s="64"/>
      <c r="J20" s="64"/>
      <c r="K20" s="64"/>
    </row>
    <row r="21" spans="1:11" s="7" customFormat="1" ht="15">
      <c r="A21" s="282"/>
      <c r="B21" s="285"/>
      <c r="C21" s="70" t="s">
        <v>27</v>
      </c>
      <c r="D21" s="46">
        <v>3210</v>
      </c>
      <c r="E21" s="46">
        <v>0</v>
      </c>
      <c r="F21" s="46">
        <v>0</v>
      </c>
      <c r="G21" s="78">
        <v>0</v>
      </c>
      <c r="H21" s="64"/>
      <c r="I21" s="64"/>
      <c r="J21" s="64"/>
      <c r="K21" s="64"/>
    </row>
    <row r="22" spans="1:11" s="7" customFormat="1" ht="15">
      <c r="A22" s="282"/>
      <c r="B22" s="285"/>
      <c r="C22" s="70" t="s">
        <v>28</v>
      </c>
      <c r="D22" s="46">
        <v>879</v>
      </c>
      <c r="E22" s="46">
        <v>0</v>
      </c>
      <c r="F22" s="46">
        <v>0</v>
      </c>
      <c r="G22" s="78">
        <v>0</v>
      </c>
      <c r="H22" s="64"/>
      <c r="I22" s="64"/>
      <c r="J22" s="64"/>
      <c r="K22" s="64"/>
    </row>
    <row r="23" spans="1:11" s="7" customFormat="1" ht="15">
      <c r="A23" s="282"/>
      <c r="B23" s="285"/>
      <c r="C23" s="70" t="s">
        <v>29</v>
      </c>
      <c r="D23" s="46">
        <v>242</v>
      </c>
      <c r="E23" s="46">
        <v>0</v>
      </c>
      <c r="F23" s="46">
        <v>0</v>
      </c>
      <c r="G23" s="78">
        <v>0</v>
      </c>
      <c r="H23" s="64"/>
      <c r="I23" s="64"/>
      <c r="J23" s="64"/>
      <c r="K23" s="64"/>
    </row>
    <row r="24" spans="1:11" s="7" customFormat="1" ht="15.75" thickBot="1">
      <c r="A24" s="283"/>
      <c r="B24" s="286"/>
      <c r="C24" s="73" t="s">
        <v>30</v>
      </c>
      <c r="D24" s="48">
        <v>4370</v>
      </c>
      <c r="E24" s="46">
        <v>0</v>
      </c>
      <c r="F24" s="46">
        <v>0</v>
      </c>
      <c r="G24" s="78">
        <v>0</v>
      </c>
      <c r="H24" s="80"/>
      <c r="I24" s="80"/>
      <c r="J24" s="80"/>
      <c r="K24" s="80"/>
    </row>
    <row r="25" spans="1:11" s="7" customFormat="1" ht="15">
      <c r="A25" s="287">
        <v>2</v>
      </c>
      <c r="B25" s="319" t="s">
        <v>75</v>
      </c>
      <c r="C25" s="81" t="s">
        <v>70</v>
      </c>
      <c r="D25" s="82">
        <f>SUM(D26:D32)</f>
        <v>80912</v>
      </c>
      <c r="E25" s="82">
        <f aca="true" t="shared" si="5" ref="E25:K25">SUM(E26:E32)</f>
        <v>0</v>
      </c>
      <c r="F25" s="82">
        <f t="shared" si="5"/>
        <v>640</v>
      </c>
      <c r="G25" s="82">
        <f t="shared" si="5"/>
        <v>0</v>
      </c>
      <c r="H25" s="82">
        <f t="shared" si="5"/>
        <v>0</v>
      </c>
      <c r="I25" s="82">
        <f t="shared" si="5"/>
        <v>0</v>
      </c>
      <c r="J25" s="82">
        <f t="shared" si="5"/>
        <v>0</v>
      </c>
      <c r="K25" s="82">
        <f t="shared" si="5"/>
        <v>0</v>
      </c>
    </row>
    <row r="26" spans="1:11" s="7" customFormat="1" ht="12.75" customHeight="1">
      <c r="A26" s="282"/>
      <c r="B26" s="285"/>
      <c r="C26" s="83" t="s">
        <v>24</v>
      </c>
      <c r="D26" s="84">
        <v>64102</v>
      </c>
      <c r="E26" s="84">
        <v>0</v>
      </c>
      <c r="F26" s="84">
        <v>640</v>
      </c>
      <c r="G26" s="85">
        <v>0</v>
      </c>
      <c r="H26" s="86"/>
      <c r="I26" s="86"/>
      <c r="J26" s="86"/>
      <c r="K26" s="86"/>
    </row>
    <row r="27" spans="1:11" s="7" customFormat="1" ht="15">
      <c r="A27" s="282"/>
      <c r="B27" s="285"/>
      <c r="C27" s="70" t="s">
        <v>25</v>
      </c>
      <c r="D27" s="46">
        <v>14908</v>
      </c>
      <c r="E27" s="84">
        <v>0</v>
      </c>
      <c r="F27" s="84">
        <v>0</v>
      </c>
      <c r="G27" s="84">
        <v>0</v>
      </c>
      <c r="H27" s="64"/>
      <c r="I27" s="64"/>
      <c r="J27" s="64"/>
      <c r="K27" s="64"/>
    </row>
    <row r="28" spans="1:11" s="7" customFormat="1" ht="15">
      <c r="A28" s="282"/>
      <c r="B28" s="285"/>
      <c r="C28" s="70" t="s">
        <v>26</v>
      </c>
      <c r="D28" s="46">
        <v>0</v>
      </c>
      <c r="E28" s="84">
        <v>0</v>
      </c>
      <c r="F28" s="84">
        <v>0</v>
      </c>
      <c r="G28" s="84">
        <v>0</v>
      </c>
      <c r="H28" s="64"/>
      <c r="I28" s="64"/>
      <c r="J28" s="64"/>
      <c r="K28" s="64"/>
    </row>
    <row r="29" spans="1:11" s="7" customFormat="1" ht="15">
      <c r="A29" s="282"/>
      <c r="B29" s="285"/>
      <c r="C29" s="70" t="s">
        <v>27</v>
      </c>
      <c r="D29" s="46">
        <v>1719</v>
      </c>
      <c r="E29" s="84">
        <v>0</v>
      </c>
      <c r="F29" s="84">
        <v>0</v>
      </c>
      <c r="G29" s="84">
        <v>0</v>
      </c>
      <c r="H29" s="64"/>
      <c r="I29" s="64"/>
      <c r="J29" s="64"/>
      <c r="K29" s="64"/>
    </row>
    <row r="30" spans="1:11" s="7" customFormat="1" ht="15">
      <c r="A30" s="282"/>
      <c r="B30" s="285"/>
      <c r="C30" s="70" t="s">
        <v>28</v>
      </c>
      <c r="D30" s="46">
        <v>0</v>
      </c>
      <c r="E30" s="84">
        <v>0</v>
      </c>
      <c r="F30" s="84">
        <v>0</v>
      </c>
      <c r="G30" s="84">
        <v>0</v>
      </c>
      <c r="H30" s="64"/>
      <c r="I30" s="64"/>
      <c r="J30" s="64"/>
      <c r="K30" s="64"/>
    </row>
    <row r="31" spans="1:11" s="7" customFormat="1" ht="15">
      <c r="A31" s="282"/>
      <c r="B31" s="285"/>
      <c r="C31" s="70" t="s">
        <v>29</v>
      </c>
      <c r="D31" s="46">
        <v>0</v>
      </c>
      <c r="E31" s="84">
        <v>0</v>
      </c>
      <c r="F31" s="84">
        <v>0</v>
      </c>
      <c r="G31" s="84">
        <v>0</v>
      </c>
      <c r="H31" s="64"/>
      <c r="I31" s="64"/>
      <c r="J31" s="64"/>
      <c r="K31" s="64"/>
    </row>
    <row r="32" spans="1:11" s="7" customFormat="1" ht="15.75" thickBot="1">
      <c r="A32" s="283"/>
      <c r="B32" s="286"/>
      <c r="C32" s="73" t="s">
        <v>30</v>
      </c>
      <c r="D32" s="48">
        <v>183</v>
      </c>
      <c r="E32" s="84">
        <v>0</v>
      </c>
      <c r="F32" s="84">
        <v>0</v>
      </c>
      <c r="G32" s="84">
        <v>0</v>
      </c>
      <c r="H32" s="80"/>
      <c r="I32" s="80"/>
      <c r="J32" s="80"/>
      <c r="K32" s="80"/>
    </row>
    <row r="33" spans="1:11" s="7" customFormat="1" ht="15">
      <c r="A33" s="281">
        <v>3</v>
      </c>
      <c r="B33" s="284" t="s">
        <v>65</v>
      </c>
      <c r="C33" s="76" t="s">
        <v>70</v>
      </c>
      <c r="D33" s="77">
        <f>SUM(D34:D40)</f>
        <v>65089</v>
      </c>
      <c r="E33" s="77">
        <f>SUM(E34:E40)</f>
        <v>0</v>
      </c>
      <c r="F33" s="77">
        <f>SUM(F34:F40)</f>
        <v>193</v>
      </c>
      <c r="G33" s="77">
        <f>SUM(G34:G40)</f>
        <v>0</v>
      </c>
      <c r="H33" s="200"/>
      <c r="I33" s="200"/>
      <c r="J33" s="200"/>
      <c r="K33" s="200"/>
    </row>
    <row r="34" spans="1:11" s="7" customFormat="1" ht="15">
      <c r="A34" s="282"/>
      <c r="B34" s="285"/>
      <c r="C34" s="83" t="s">
        <v>24</v>
      </c>
      <c r="D34" s="84">
        <v>52081</v>
      </c>
      <c r="E34" s="84">
        <v>0</v>
      </c>
      <c r="F34" s="84">
        <v>193</v>
      </c>
      <c r="G34" s="85">
        <v>0</v>
      </c>
      <c r="H34" s="200"/>
      <c r="I34" s="200"/>
      <c r="J34" s="200"/>
      <c r="K34" s="200"/>
    </row>
    <row r="35" spans="1:11" s="7" customFormat="1" ht="15">
      <c r="A35" s="282"/>
      <c r="B35" s="285"/>
      <c r="C35" s="70" t="s">
        <v>25</v>
      </c>
      <c r="D35" s="46">
        <v>11030</v>
      </c>
      <c r="E35" s="46">
        <v>0</v>
      </c>
      <c r="F35" s="46">
        <v>0</v>
      </c>
      <c r="G35" s="78">
        <v>0</v>
      </c>
      <c r="H35" s="200"/>
      <c r="I35" s="200"/>
      <c r="J35" s="200"/>
      <c r="K35" s="200"/>
    </row>
    <row r="36" spans="1:11" s="7" customFormat="1" ht="15">
      <c r="A36" s="282"/>
      <c r="B36" s="285"/>
      <c r="C36" s="70" t="s">
        <v>26</v>
      </c>
      <c r="D36" s="46">
        <v>39</v>
      </c>
      <c r="E36" s="46">
        <v>0</v>
      </c>
      <c r="F36" s="46">
        <v>0</v>
      </c>
      <c r="G36" s="78">
        <v>0</v>
      </c>
      <c r="H36" s="200"/>
      <c r="I36" s="200"/>
      <c r="J36" s="200"/>
      <c r="K36" s="200"/>
    </row>
    <row r="37" spans="1:11" s="7" customFormat="1" ht="15">
      <c r="A37" s="282"/>
      <c r="B37" s="285"/>
      <c r="C37" s="70" t="s">
        <v>27</v>
      </c>
      <c r="D37" s="46">
        <v>1817</v>
      </c>
      <c r="E37" s="46">
        <v>0</v>
      </c>
      <c r="F37" s="46">
        <v>0</v>
      </c>
      <c r="G37" s="78">
        <v>0</v>
      </c>
      <c r="H37" s="200"/>
      <c r="I37" s="200"/>
      <c r="J37" s="200"/>
      <c r="K37" s="200"/>
    </row>
    <row r="38" spans="1:11" s="7" customFormat="1" ht="15">
      <c r="A38" s="282"/>
      <c r="B38" s="285"/>
      <c r="C38" s="70" t="s">
        <v>28</v>
      </c>
      <c r="D38" s="46">
        <v>0</v>
      </c>
      <c r="E38" s="46">
        <v>0</v>
      </c>
      <c r="F38" s="46">
        <v>0</v>
      </c>
      <c r="G38" s="78">
        <v>0</v>
      </c>
      <c r="H38" s="200"/>
      <c r="I38" s="200"/>
      <c r="J38" s="200"/>
      <c r="K38" s="200"/>
    </row>
    <row r="39" spans="1:11" s="7" customFormat="1" ht="15">
      <c r="A39" s="282"/>
      <c r="B39" s="285"/>
      <c r="C39" s="70" t="s">
        <v>29</v>
      </c>
      <c r="D39" s="46">
        <v>3</v>
      </c>
      <c r="E39" s="46">
        <v>0</v>
      </c>
      <c r="F39" s="46">
        <v>0</v>
      </c>
      <c r="G39" s="78">
        <v>0</v>
      </c>
      <c r="H39" s="200"/>
      <c r="I39" s="200"/>
      <c r="J39" s="200"/>
      <c r="K39" s="200"/>
    </row>
    <row r="40" spans="1:11" s="7" customFormat="1" ht="15.75" thickBot="1">
      <c r="A40" s="283"/>
      <c r="B40" s="286"/>
      <c r="C40" s="73" t="s">
        <v>30</v>
      </c>
      <c r="D40" s="48">
        <v>119</v>
      </c>
      <c r="E40" s="48">
        <v>0</v>
      </c>
      <c r="F40" s="48">
        <v>0</v>
      </c>
      <c r="G40" s="79">
        <v>0</v>
      </c>
      <c r="H40" s="200"/>
      <c r="I40" s="200"/>
      <c r="J40" s="200"/>
      <c r="K40" s="200"/>
    </row>
    <row r="41" spans="1:11" s="7" customFormat="1" ht="15">
      <c r="A41" s="281">
        <v>4</v>
      </c>
      <c r="B41" s="284" t="s">
        <v>59</v>
      </c>
      <c r="C41" s="76" t="s">
        <v>70</v>
      </c>
      <c r="D41" s="77">
        <f>SUM(D42:D48)</f>
        <v>125537</v>
      </c>
      <c r="E41" s="77">
        <f aca="true" t="shared" si="6" ref="E41:K41">SUM(E42:E48)</f>
        <v>0</v>
      </c>
      <c r="F41" s="77">
        <f t="shared" si="6"/>
        <v>596</v>
      </c>
      <c r="G41" s="77">
        <f t="shared" si="6"/>
        <v>0</v>
      </c>
      <c r="H41" s="77">
        <f t="shared" si="6"/>
        <v>0</v>
      </c>
      <c r="I41" s="77">
        <f t="shared" si="6"/>
        <v>0</v>
      </c>
      <c r="J41" s="77">
        <f t="shared" si="6"/>
        <v>0</v>
      </c>
      <c r="K41" s="77">
        <f t="shared" si="6"/>
        <v>0</v>
      </c>
    </row>
    <row r="42" spans="1:11" s="7" customFormat="1" ht="12.75" customHeight="1">
      <c r="A42" s="282"/>
      <c r="B42" s="285"/>
      <c r="C42" s="83" t="s">
        <v>24</v>
      </c>
      <c r="D42" s="85">
        <v>100718</v>
      </c>
      <c r="E42" s="85">
        <v>0</v>
      </c>
      <c r="F42" s="85">
        <v>589</v>
      </c>
      <c r="G42" s="85">
        <v>0</v>
      </c>
      <c r="H42" s="86"/>
      <c r="I42" s="86"/>
      <c r="J42" s="86"/>
      <c r="K42" s="86"/>
    </row>
    <row r="43" spans="1:11" s="7" customFormat="1" ht="15">
      <c r="A43" s="282"/>
      <c r="B43" s="285"/>
      <c r="C43" s="70" t="s">
        <v>25</v>
      </c>
      <c r="D43" s="78">
        <v>20993</v>
      </c>
      <c r="E43" s="85">
        <v>0</v>
      </c>
      <c r="F43" s="78">
        <v>7</v>
      </c>
      <c r="G43" s="85">
        <v>0</v>
      </c>
      <c r="H43" s="64"/>
      <c r="I43" s="64"/>
      <c r="J43" s="64"/>
      <c r="K43" s="64"/>
    </row>
    <row r="44" spans="1:11" s="7" customFormat="1" ht="15">
      <c r="A44" s="282"/>
      <c r="B44" s="285"/>
      <c r="C44" s="70" t="s">
        <v>26</v>
      </c>
      <c r="D44" s="78">
        <v>0</v>
      </c>
      <c r="E44" s="85">
        <v>0</v>
      </c>
      <c r="F44" s="78">
        <v>0</v>
      </c>
      <c r="G44" s="85">
        <v>0</v>
      </c>
      <c r="H44" s="64"/>
      <c r="I44" s="64"/>
      <c r="J44" s="64"/>
      <c r="K44" s="64"/>
    </row>
    <row r="45" spans="1:11" s="7" customFormat="1" ht="15">
      <c r="A45" s="282"/>
      <c r="B45" s="285"/>
      <c r="C45" s="70" t="s">
        <v>27</v>
      </c>
      <c r="D45" s="78">
        <v>2375</v>
      </c>
      <c r="E45" s="85">
        <v>0</v>
      </c>
      <c r="F45" s="78">
        <v>0</v>
      </c>
      <c r="G45" s="85">
        <v>0</v>
      </c>
      <c r="H45" s="64"/>
      <c r="I45" s="64"/>
      <c r="J45" s="64"/>
      <c r="K45" s="64"/>
    </row>
    <row r="46" spans="1:11" s="7" customFormat="1" ht="15">
      <c r="A46" s="282"/>
      <c r="B46" s="285"/>
      <c r="C46" s="70" t="s">
        <v>28</v>
      </c>
      <c r="D46" s="78">
        <v>1092</v>
      </c>
      <c r="E46" s="85">
        <v>0</v>
      </c>
      <c r="F46" s="78">
        <v>0</v>
      </c>
      <c r="G46" s="85">
        <v>0</v>
      </c>
      <c r="H46" s="64"/>
      <c r="I46" s="64"/>
      <c r="J46" s="64"/>
      <c r="K46" s="64"/>
    </row>
    <row r="47" spans="1:11" s="7" customFormat="1" ht="15">
      <c r="A47" s="282"/>
      <c r="B47" s="285"/>
      <c r="C47" s="70" t="s">
        <v>29</v>
      </c>
      <c r="D47" s="78">
        <v>0</v>
      </c>
      <c r="E47" s="85">
        <v>0</v>
      </c>
      <c r="F47" s="78">
        <v>0</v>
      </c>
      <c r="G47" s="85">
        <v>0</v>
      </c>
      <c r="H47" s="64"/>
      <c r="I47" s="64"/>
      <c r="J47" s="64"/>
      <c r="K47" s="64"/>
    </row>
    <row r="48" spans="1:11" s="7" customFormat="1" ht="15.75" thickBot="1">
      <c r="A48" s="283"/>
      <c r="B48" s="286"/>
      <c r="C48" s="73" t="s">
        <v>30</v>
      </c>
      <c r="D48" s="79">
        <v>359</v>
      </c>
      <c r="E48" s="85">
        <v>0</v>
      </c>
      <c r="F48" s="78">
        <v>0</v>
      </c>
      <c r="G48" s="85">
        <v>0</v>
      </c>
      <c r="H48" s="80"/>
      <c r="I48" s="80"/>
      <c r="J48" s="80"/>
      <c r="K48" s="80"/>
    </row>
    <row r="49" spans="1:11" s="7" customFormat="1" ht="15">
      <c r="A49" s="281">
        <v>5</v>
      </c>
      <c r="B49" s="319" t="s">
        <v>86</v>
      </c>
      <c r="C49" s="81" t="s">
        <v>70</v>
      </c>
      <c r="D49" s="82">
        <f>SUM(D50:D56)</f>
        <v>43580</v>
      </c>
      <c r="E49" s="82">
        <f aca="true" t="shared" si="7" ref="E49:K49">SUM(E50:E56)</f>
        <v>0</v>
      </c>
      <c r="F49" s="82">
        <f t="shared" si="7"/>
        <v>169</v>
      </c>
      <c r="G49" s="82">
        <f t="shared" si="7"/>
        <v>0</v>
      </c>
      <c r="H49" s="82">
        <f t="shared" si="7"/>
        <v>0</v>
      </c>
      <c r="I49" s="82">
        <f t="shared" si="7"/>
        <v>0</v>
      </c>
      <c r="J49" s="82">
        <f t="shared" si="7"/>
        <v>0</v>
      </c>
      <c r="K49" s="82">
        <f t="shared" si="7"/>
        <v>0</v>
      </c>
    </row>
    <row r="50" spans="1:11" s="7" customFormat="1" ht="12.75" customHeight="1">
      <c r="A50" s="282"/>
      <c r="B50" s="320"/>
      <c r="C50" s="83" t="s">
        <v>24</v>
      </c>
      <c r="D50" s="84">
        <v>38200</v>
      </c>
      <c r="E50" s="84">
        <v>0</v>
      </c>
      <c r="F50" s="84">
        <v>169</v>
      </c>
      <c r="G50" s="85">
        <v>0</v>
      </c>
      <c r="H50" s="86"/>
      <c r="I50" s="86"/>
      <c r="J50" s="86"/>
      <c r="K50" s="86"/>
    </row>
    <row r="51" spans="1:11" s="7" customFormat="1" ht="15">
      <c r="A51" s="282"/>
      <c r="B51" s="320"/>
      <c r="C51" s="70" t="s">
        <v>25</v>
      </c>
      <c r="D51" s="46">
        <v>4844</v>
      </c>
      <c r="E51" s="46">
        <v>0</v>
      </c>
      <c r="F51" s="46">
        <v>0</v>
      </c>
      <c r="G51" s="78">
        <v>0</v>
      </c>
      <c r="H51" s="64"/>
      <c r="I51" s="64"/>
      <c r="J51" s="64"/>
      <c r="K51" s="64"/>
    </row>
    <row r="52" spans="1:11" s="7" customFormat="1" ht="15">
      <c r="A52" s="282"/>
      <c r="B52" s="320"/>
      <c r="C52" s="70" t="s">
        <v>26</v>
      </c>
      <c r="D52" s="46">
        <v>0</v>
      </c>
      <c r="E52" s="46">
        <v>0</v>
      </c>
      <c r="F52" s="46">
        <v>0</v>
      </c>
      <c r="G52" s="78">
        <v>0</v>
      </c>
      <c r="H52" s="64"/>
      <c r="I52" s="64"/>
      <c r="J52" s="64"/>
      <c r="K52" s="64"/>
    </row>
    <row r="53" spans="1:11" s="7" customFormat="1" ht="15">
      <c r="A53" s="282"/>
      <c r="B53" s="320"/>
      <c r="C53" s="70" t="s">
        <v>27</v>
      </c>
      <c r="D53" s="46">
        <v>454</v>
      </c>
      <c r="E53" s="46">
        <v>0</v>
      </c>
      <c r="F53" s="46">
        <v>0</v>
      </c>
      <c r="G53" s="78">
        <v>0</v>
      </c>
      <c r="H53" s="64"/>
      <c r="I53" s="64"/>
      <c r="J53" s="64"/>
      <c r="K53" s="64"/>
    </row>
    <row r="54" spans="1:11" s="7" customFormat="1" ht="15">
      <c r="A54" s="282"/>
      <c r="B54" s="320"/>
      <c r="C54" s="70" t="s">
        <v>28</v>
      </c>
      <c r="D54" s="46">
        <v>0</v>
      </c>
      <c r="E54" s="46">
        <v>0</v>
      </c>
      <c r="F54" s="46">
        <v>0</v>
      </c>
      <c r="G54" s="78">
        <v>0</v>
      </c>
      <c r="H54" s="64"/>
      <c r="I54" s="64"/>
      <c r="J54" s="64"/>
      <c r="K54" s="64"/>
    </row>
    <row r="55" spans="1:11" s="7" customFormat="1" ht="15">
      <c r="A55" s="282"/>
      <c r="B55" s="320"/>
      <c r="C55" s="70" t="s">
        <v>29</v>
      </c>
      <c r="D55" s="46">
        <v>0</v>
      </c>
      <c r="E55" s="46">
        <v>0</v>
      </c>
      <c r="F55" s="46">
        <v>0</v>
      </c>
      <c r="G55" s="78">
        <v>0</v>
      </c>
      <c r="H55" s="64"/>
      <c r="I55" s="64"/>
      <c r="J55" s="64"/>
      <c r="K55" s="64"/>
    </row>
    <row r="56" spans="1:11" s="7" customFormat="1" ht="15.75" thickBot="1">
      <c r="A56" s="283"/>
      <c r="B56" s="321"/>
      <c r="C56" s="73" t="s">
        <v>30</v>
      </c>
      <c r="D56" s="48">
        <v>82</v>
      </c>
      <c r="E56" s="48">
        <v>0</v>
      </c>
      <c r="F56" s="48">
        <v>0</v>
      </c>
      <c r="G56" s="79">
        <v>0</v>
      </c>
      <c r="H56" s="80"/>
      <c r="I56" s="80"/>
      <c r="J56" s="80"/>
      <c r="K56" s="80"/>
    </row>
    <row r="57" spans="1:11" s="7" customFormat="1" ht="15">
      <c r="A57" s="281">
        <v>6</v>
      </c>
      <c r="B57" s="319" t="s">
        <v>63</v>
      </c>
      <c r="C57" s="81" t="s">
        <v>70</v>
      </c>
      <c r="D57" s="82">
        <f>SUM(D58:D64)</f>
        <v>150250</v>
      </c>
      <c r="E57" s="82">
        <f aca="true" t="shared" si="8" ref="E57:K57">SUM(E58:E64)</f>
        <v>0</v>
      </c>
      <c r="F57" s="82">
        <f t="shared" si="8"/>
        <v>677</v>
      </c>
      <c r="G57" s="82">
        <f t="shared" si="8"/>
        <v>0</v>
      </c>
      <c r="H57" s="82">
        <f t="shared" si="8"/>
        <v>0</v>
      </c>
      <c r="I57" s="82">
        <f t="shared" si="8"/>
        <v>0</v>
      </c>
      <c r="J57" s="82">
        <f t="shared" si="8"/>
        <v>0</v>
      </c>
      <c r="K57" s="82">
        <f t="shared" si="8"/>
        <v>0</v>
      </c>
    </row>
    <row r="58" spans="1:11" s="7" customFormat="1" ht="12.75" customHeight="1">
      <c r="A58" s="282"/>
      <c r="B58" s="320"/>
      <c r="C58" s="83" t="s">
        <v>24</v>
      </c>
      <c r="D58" s="84">
        <v>120967</v>
      </c>
      <c r="E58" s="84">
        <v>0</v>
      </c>
      <c r="F58" s="84">
        <v>677</v>
      </c>
      <c r="G58" s="85">
        <v>0</v>
      </c>
      <c r="H58" s="86"/>
      <c r="I58" s="86"/>
      <c r="J58" s="86"/>
      <c r="K58" s="86"/>
    </row>
    <row r="59" spans="1:11" s="7" customFormat="1" ht="15">
      <c r="A59" s="282"/>
      <c r="B59" s="320"/>
      <c r="C59" s="70" t="s">
        <v>25</v>
      </c>
      <c r="D59" s="46">
        <v>20875</v>
      </c>
      <c r="E59" s="84">
        <v>0</v>
      </c>
      <c r="F59" s="46">
        <v>0</v>
      </c>
      <c r="G59" s="85">
        <v>0</v>
      </c>
      <c r="H59" s="64"/>
      <c r="I59" s="64"/>
      <c r="J59" s="64"/>
      <c r="K59" s="64"/>
    </row>
    <row r="60" spans="1:11" s="7" customFormat="1" ht="15">
      <c r="A60" s="282"/>
      <c r="B60" s="320"/>
      <c r="C60" s="70" t="s">
        <v>26</v>
      </c>
      <c r="D60" s="46">
        <v>274</v>
      </c>
      <c r="E60" s="84">
        <v>0</v>
      </c>
      <c r="F60" s="46">
        <v>0</v>
      </c>
      <c r="G60" s="85">
        <v>0</v>
      </c>
      <c r="H60" s="64"/>
      <c r="I60" s="64"/>
      <c r="J60" s="64"/>
      <c r="K60" s="64"/>
    </row>
    <row r="61" spans="1:11" s="7" customFormat="1" ht="15">
      <c r="A61" s="282"/>
      <c r="B61" s="320"/>
      <c r="C61" s="70" t="s">
        <v>27</v>
      </c>
      <c r="D61" s="46">
        <v>2817</v>
      </c>
      <c r="E61" s="84">
        <v>0</v>
      </c>
      <c r="F61" s="46">
        <v>0</v>
      </c>
      <c r="G61" s="85">
        <v>0</v>
      </c>
      <c r="H61" s="64"/>
      <c r="I61" s="64"/>
      <c r="J61" s="64"/>
      <c r="K61" s="64"/>
    </row>
    <row r="62" spans="1:11" s="7" customFormat="1" ht="15">
      <c r="A62" s="282"/>
      <c r="B62" s="320"/>
      <c r="C62" s="70" t="s">
        <v>28</v>
      </c>
      <c r="D62" s="46">
        <v>1236</v>
      </c>
      <c r="E62" s="84">
        <v>0</v>
      </c>
      <c r="F62" s="46">
        <v>0</v>
      </c>
      <c r="G62" s="85">
        <v>0</v>
      </c>
      <c r="H62" s="64"/>
      <c r="I62" s="64"/>
      <c r="J62" s="64"/>
      <c r="K62" s="64"/>
    </row>
    <row r="63" spans="1:11" s="7" customFormat="1" ht="15">
      <c r="A63" s="282"/>
      <c r="B63" s="320"/>
      <c r="C63" s="70" t="s">
        <v>29</v>
      </c>
      <c r="D63" s="46">
        <v>89</v>
      </c>
      <c r="E63" s="84">
        <v>0</v>
      </c>
      <c r="F63" s="46">
        <v>0</v>
      </c>
      <c r="G63" s="85">
        <v>0</v>
      </c>
      <c r="H63" s="64"/>
      <c r="I63" s="64"/>
      <c r="J63" s="64"/>
      <c r="K63" s="64"/>
    </row>
    <row r="64" spans="1:11" s="7" customFormat="1" ht="15.75" thickBot="1">
      <c r="A64" s="283"/>
      <c r="B64" s="321"/>
      <c r="C64" s="73" t="s">
        <v>30</v>
      </c>
      <c r="D64" s="48">
        <v>3992</v>
      </c>
      <c r="E64" s="84">
        <v>0</v>
      </c>
      <c r="F64" s="46">
        <v>0</v>
      </c>
      <c r="G64" s="85">
        <v>0</v>
      </c>
      <c r="H64" s="80"/>
      <c r="I64" s="80"/>
      <c r="J64" s="80"/>
      <c r="K64" s="80"/>
    </row>
    <row r="65" spans="1:11" s="7" customFormat="1" ht="15">
      <c r="A65" s="281">
        <v>7</v>
      </c>
      <c r="B65" s="319" t="s">
        <v>54</v>
      </c>
      <c r="C65" s="81" t="s">
        <v>70</v>
      </c>
      <c r="D65" s="82">
        <f>SUM(D66:D72)</f>
        <v>99752</v>
      </c>
      <c r="E65" s="82">
        <f aca="true" t="shared" si="9" ref="E65:K65">SUM(E66:E72)</f>
        <v>0</v>
      </c>
      <c r="F65" s="82">
        <f t="shared" si="9"/>
        <v>795</v>
      </c>
      <c r="G65" s="82">
        <f t="shared" si="9"/>
        <v>0</v>
      </c>
      <c r="H65" s="82">
        <f t="shared" si="9"/>
        <v>0</v>
      </c>
      <c r="I65" s="82">
        <f t="shared" si="9"/>
        <v>0</v>
      </c>
      <c r="J65" s="82">
        <f t="shared" si="9"/>
        <v>0</v>
      </c>
      <c r="K65" s="82">
        <f t="shared" si="9"/>
        <v>0</v>
      </c>
    </row>
    <row r="66" spans="1:11" s="7" customFormat="1" ht="12.75" customHeight="1">
      <c r="A66" s="282"/>
      <c r="B66" s="320"/>
      <c r="C66" s="83" t="s">
        <v>24</v>
      </c>
      <c r="D66" s="84">
        <v>82725</v>
      </c>
      <c r="E66" s="84">
        <v>0</v>
      </c>
      <c r="F66" s="84">
        <v>795</v>
      </c>
      <c r="G66" s="85">
        <v>0</v>
      </c>
      <c r="H66" s="86"/>
      <c r="I66" s="86"/>
      <c r="J66" s="86"/>
      <c r="K66" s="86"/>
    </row>
    <row r="67" spans="1:11" s="7" customFormat="1" ht="15">
      <c r="A67" s="282"/>
      <c r="B67" s="320"/>
      <c r="C67" s="70" t="s">
        <v>25</v>
      </c>
      <c r="D67" s="46">
        <v>15235</v>
      </c>
      <c r="E67" s="46">
        <v>0</v>
      </c>
      <c r="F67" s="46">
        <v>0</v>
      </c>
      <c r="G67" s="85">
        <v>0</v>
      </c>
      <c r="H67" s="64"/>
      <c r="I67" s="64"/>
      <c r="J67" s="64"/>
      <c r="K67" s="64"/>
    </row>
    <row r="68" spans="1:11" s="7" customFormat="1" ht="15">
      <c r="A68" s="282"/>
      <c r="B68" s="320"/>
      <c r="C68" s="70" t="s">
        <v>26</v>
      </c>
      <c r="D68" s="46">
        <v>695</v>
      </c>
      <c r="E68" s="46">
        <v>0</v>
      </c>
      <c r="F68" s="46">
        <v>0</v>
      </c>
      <c r="G68" s="85">
        <v>0</v>
      </c>
      <c r="H68" s="64"/>
      <c r="I68" s="64"/>
      <c r="J68" s="64"/>
      <c r="K68" s="64"/>
    </row>
    <row r="69" spans="1:11" s="7" customFormat="1" ht="15">
      <c r="A69" s="282"/>
      <c r="B69" s="320"/>
      <c r="C69" s="70" t="s">
        <v>27</v>
      </c>
      <c r="D69" s="46">
        <v>698</v>
      </c>
      <c r="E69" s="46">
        <v>0</v>
      </c>
      <c r="F69" s="46">
        <v>0</v>
      </c>
      <c r="G69" s="85">
        <v>0</v>
      </c>
      <c r="H69" s="64"/>
      <c r="I69" s="64"/>
      <c r="J69" s="64"/>
      <c r="K69" s="64"/>
    </row>
    <row r="70" spans="1:11" s="7" customFormat="1" ht="15">
      <c r="A70" s="282"/>
      <c r="B70" s="320"/>
      <c r="C70" s="70" t="s">
        <v>28</v>
      </c>
      <c r="D70" s="46">
        <v>146</v>
      </c>
      <c r="E70" s="46">
        <v>0</v>
      </c>
      <c r="F70" s="46">
        <v>0</v>
      </c>
      <c r="G70" s="85">
        <v>0</v>
      </c>
      <c r="H70" s="64"/>
      <c r="I70" s="64"/>
      <c r="J70" s="64"/>
      <c r="K70" s="64"/>
    </row>
    <row r="71" spans="1:11" s="7" customFormat="1" ht="15">
      <c r="A71" s="282"/>
      <c r="B71" s="320"/>
      <c r="C71" s="70" t="s">
        <v>29</v>
      </c>
      <c r="D71" s="46">
        <v>12</v>
      </c>
      <c r="E71" s="46">
        <v>0</v>
      </c>
      <c r="F71" s="46">
        <v>0</v>
      </c>
      <c r="G71" s="85">
        <v>0</v>
      </c>
      <c r="H71" s="64"/>
      <c r="I71" s="64"/>
      <c r="J71" s="64"/>
      <c r="K71" s="64"/>
    </row>
    <row r="72" spans="1:11" s="7" customFormat="1" ht="15.75" thickBot="1">
      <c r="A72" s="283"/>
      <c r="B72" s="321"/>
      <c r="C72" s="73" t="s">
        <v>30</v>
      </c>
      <c r="D72" s="48">
        <v>241</v>
      </c>
      <c r="E72" s="48">
        <v>0</v>
      </c>
      <c r="F72" s="48">
        <v>0</v>
      </c>
      <c r="G72" s="85">
        <v>0</v>
      </c>
      <c r="H72" s="80"/>
      <c r="I72" s="80"/>
      <c r="J72" s="80"/>
      <c r="K72" s="80"/>
    </row>
    <row r="73" spans="1:11" s="7" customFormat="1" ht="15">
      <c r="A73" s="281">
        <v>8</v>
      </c>
      <c r="B73" s="319" t="s">
        <v>58</v>
      </c>
      <c r="C73" s="81" t="s">
        <v>70</v>
      </c>
      <c r="D73" s="82">
        <f>SUM(D74:D80)</f>
        <v>70540</v>
      </c>
      <c r="E73" s="82">
        <f aca="true" t="shared" si="10" ref="E73:J73">SUM(E74:E80)</f>
        <v>0</v>
      </c>
      <c r="F73" s="82">
        <f t="shared" si="10"/>
        <v>207</v>
      </c>
      <c r="G73" s="82">
        <f t="shared" si="10"/>
        <v>0</v>
      </c>
      <c r="H73" s="82">
        <f t="shared" si="10"/>
        <v>0</v>
      </c>
      <c r="I73" s="82">
        <f t="shared" si="10"/>
        <v>0</v>
      </c>
      <c r="J73" s="82">
        <f t="shared" si="10"/>
        <v>0</v>
      </c>
      <c r="K73" s="87"/>
    </row>
    <row r="74" spans="1:11" s="7" customFormat="1" ht="12.75" customHeight="1">
      <c r="A74" s="282"/>
      <c r="B74" s="320"/>
      <c r="C74" s="83" t="s">
        <v>24</v>
      </c>
      <c r="D74" s="85">
        <v>56526</v>
      </c>
      <c r="E74" s="85">
        <v>0</v>
      </c>
      <c r="F74" s="85">
        <v>207</v>
      </c>
      <c r="G74" s="85">
        <v>0</v>
      </c>
      <c r="H74" s="86"/>
      <c r="I74" s="86"/>
      <c r="J74" s="86"/>
      <c r="K74" s="86"/>
    </row>
    <row r="75" spans="1:11" s="7" customFormat="1" ht="15">
      <c r="A75" s="282"/>
      <c r="B75" s="320"/>
      <c r="C75" s="70" t="s">
        <v>25</v>
      </c>
      <c r="D75" s="85">
        <v>11601</v>
      </c>
      <c r="E75" s="85">
        <v>0</v>
      </c>
      <c r="F75" s="85">
        <v>0</v>
      </c>
      <c r="G75" s="85">
        <v>0</v>
      </c>
      <c r="H75" s="86"/>
      <c r="I75" s="86"/>
      <c r="J75" s="86"/>
      <c r="K75" s="86"/>
    </row>
    <row r="76" spans="1:11" s="7" customFormat="1" ht="15">
      <c r="A76" s="282"/>
      <c r="B76" s="320"/>
      <c r="C76" s="70" t="s">
        <v>26</v>
      </c>
      <c r="D76" s="85">
        <v>0</v>
      </c>
      <c r="E76" s="85">
        <v>0</v>
      </c>
      <c r="F76" s="85">
        <v>0</v>
      </c>
      <c r="G76" s="85">
        <v>0</v>
      </c>
      <c r="H76" s="86"/>
      <c r="I76" s="86"/>
      <c r="J76" s="86"/>
      <c r="K76" s="86"/>
    </row>
    <row r="77" spans="1:11" s="7" customFormat="1" ht="15">
      <c r="A77" s="282"/>
      <c r="B77" s="320"/>
      <c r="C77" s="70" t="s">
        <v>27</v>
      </c>
      <c r="D77" s="85">
        <v>1973</v>
      </c>
      <c r="E77" s="85">
        <v>0</v>
      </c>
      <c r="F77" s="85">
        <v>0</v>
      </c>
      <c r="G77" s="85">
        <v>0</v>
      </c>
      <c r="H77" s="86"/>
      <c r="I77" s="86"/>
      <c r="J77" s="86"/>
      <c r="K77" s="86"/>
    </row>
    <row r="78" spans="1:11" s="7" customFormat="1" ht="15">
      <c r="A78" s="282"/>
      <c r="B78" s="320"/>
      <c r="C78" s="70" t="s">
        <v>28</v>
      </c>
      <c r="D78" s="85">
        <v>0</v>
      </c>
      <c r="E78" s="85">
        <v>0</v>
      </c>
      <c r="F78" s="85">
        <v>0</v>
      </c>
      <c r="G78" s="85">
        <v>0</v>
      </c>
      <c r="H78" s="86"/>
      <c r="I78" s="86"/>
      <c r="J78" s="86"/>
      <c r="K78" s="86"/>
    </row>
    <row r="79" spans="1:11" s="7" customFormat="1" ht="15">
      <c r="A79" s="282"/>
      <c r="B79" s="320"/>
      <c r="C79" s="70" t="s">
        <v>29</v>
      </c>
      <c r="D79" s="85">
        <v>0</v>
      </c>
      <c r="E79" s="85">
        <v>0</v>
      </c>
      <c r="F79" s="85">
        <v>0</v>
      </c>
      <c r="G79" s="85">
        <v>0</v>
      </c>
      <c r="H79" s="86"/>
      <c r="I79" s="86"/>
      <c r="J79" s="86"/>
      <c r="K79" s="86"/>
    </row>
    <row r="80" spans="1:11" s="7" customFormat="1" ht="15.75" thickBot="1">
      <c r="A80" s="283"/>
      <c r="B80" s="321"/>
      <c r="C80" s="73" t="s">
        <v>30</v>
      </c>
      <c r="D80" s="89">
        <v>440</v>
      </c>
      <c r="E80" s="89">
        <v>0</v>
      </c>
      <c r="F80" s="89">
        <v>0</v>
      </c>
      <c r="G80" s="89">
        <v>0</v>
      </c>
      <c r="H80" s="90"/>
      <c r="I80" s="90"/>
      <c r="J80" s="90"/>
      <c r="K80" s="90"/>
    </row>
    <row r="81" spans="1:11" s="7" customFormat="1" ht="15">
      <c r="A81" s="336">
        <v>9</v>
      </c>
      <c r="B81" s="284" t="s">
        <v>77</v>
      </c>
      <c r="C81" s="76" t="s">
        <v>70</v>
      </c>
      <c r="D81" s="77">
        <f>SUM(D82:D88)</f>
        <v>66852</v>
      </c>
      <c r="E81" s="77">
        <f aca="true" t="shared" si="11" ref="E81:K81">SUM(E82:E88)</f>
        <v>0</v>
      </c>
      <c r="F81" s="77">
        <f t="shared" si="11"/>
        <v>837</v>
      </c>
      <c r="G81" s="77">
        <f t="shared" si="11"/>
        <v>0</v>
      </c>
      <c r="H81" s="77">
        <f t="shared" si="11"/>
        <v>0</v>
      </c>
      <c r="I81" s="77">
        <f t="shared" si="11"/>
        <v>0</v>
      </c>
      <c r="J81" s="77">
        <f t="shared" si="11"/>
        <v>0</v>
      </c>
      <c r="K81" s="77">
        <f t="shared" si="11"/>
        <v>0</v>
      </c>
    </row>
    <row r="82" spans="1:11" s="7" customFormat="1" ht="12.75" customHeight="1">
      <c r="A82" s="282"/>
      <c r="B82" s="320"/>
      <c r="C82" s="83" t="s">
        <v>24</v>
      </c>
      <c r="D82" s="84">
        <v>55313</v>
      </c>
      <c r="E82" s="84">
        <v>0</v>
      </c>
      <c r="F82" s="84">
        <v>801</v>
      </c>
      <c r="G82" s="85">
        <v>0</v>
      </c>
      <c r="H82" s="86"/>
      <c r="I82" s="86"/>
      <c r="J82" s="86"/>
      <c r="K82" s="86"/>
    </row>
    <row r="83" spans="1:11" s="7" customFormat="1" ht="15">
      <c r="A83" s="282"/>
      <c r="B83" s="320"/>
      <c r="C83" s="70" t="s">
        <v>25</v>
      </c>
      <c r="D83" s="84">
        <v>8982</v>
      </c>
      <c r="E83" s="84">
        <v>0</v>
      </c>
      <c r="F83" s="84">
        <v>36</v>
      </c>
      <c r="G83" s="85">
        <v>0</v>
      </c>
      <c r="H83" s="86"/>
      <c r="I83" s="86"/>
      <c r="J83" s="86"/>
      <c r="K83" s="86"/>
    </row>
    <row r="84" spans="1:11" s="7" customFormat="1" ht="15">
      <c r="A84" s="282"/>
      <c r="B84" s="320"/>
      <c r="C84" s="70" t="s">
        <v>26</v>
      </c>
      <c r="D84" s="84">
        <v>0</v>
      </c>
      <c r="E84" s="84">
        <v>0</v>
      </c>
      <c r="F84" s="84">
        <v>0</v>
      </c>
      <c r="G84" s="85">
        <v>0</v>
      </c>
      <c r="H84" s="86"/>
      <c r="I84" s="86"/>
      <c r="J84" s="86"/>
      <c r="K84" s="86"/>
    </row>
    <row r="85" spans="1:11" s="7" customFormat="1" ht="15">
      <c r="A85" s="282"/>
      <c r="B85" s="320"/>
      <c r="C85" s="70" t="s">
        <v>27</v>
      </c>
      <c r="D85" s="84">
        <v>2217</v>
      </c>
      <c r="E85" s="84">
        <v>0</v>
      </c>
      <c r="F85" s="84">
        <v>0</v>
      </c>
      <c r="G85" s="85">
        <v>0</v>
      </c>
      <c r="H85" s="86"/>
      <c r="I85" s="86"/>
      <c r="J85" s="86"/>
      <c r="K85" s="86"/>
    </row>
    <row r="86" spans="1:11" s="7" customFormat="1" ht="15">
      <c r="A86" s="282"/>
      <c r="B86" s="320"/>
      <c r="C86" s="70" t="s">
        <v>28</v>
      </c>
      <c r="D86" s="84">
        <v>0</v>
      </c>
      <c r="E86" s="84">
        <v>0</v>
      </c>
      <c r="F86" s="84">
        <v>0</v>
      </c>
      <c r="G86" s="85">
        <v>0</v>
      </c>
      <c r="H86" s="86"/>
      <c r="I86" s="86"/>
      <c r="J86" s="86"/>
      <c r="K86" s="86"/>
    </row>
    <row r="87" spans="1:11" s="7" customFormat="1" ht="15">
      <c r="A87" s="282"/>
      <c r="B87" s="320"/>
      <c r="C87" s="70" t="s">
        <v>29</v>
      </c>
      <c r="D87" s="84">
        <v>0</v>
      </c>
      <c r="E87" s="84">
        <v>0</v>
      </c>
      <c r="F87" s="84">
        <v>0</v>
      </c>
      <c r="G87" s="85">
        <v>0</v>
      </c>
      <c r="H87" s="86"/>
      <c r="I87" s="86"/>
      <c r="J87" s="86"/>
      <c r="K87" s="86"/>
    </row>
    <row r="88" spans="1:11" s="7" customFormat="1" ht="15.75" thickBot="1">
      <c r="A88" s="283"/>
      <c r="B88" s="321"/>
      <c r="C88" s="73" t="s">
        <v>30</v>
      </c>
      <c r="D88" s="88">
        <v>340</v>
      </c>
      <c r="E88" s="84">
        <v>0</v>
      </c>
      <c r="F88" s="88">
        <v>0</v>
      </c>
      <c r="G88" s="89">
        <v>0</v>
      </c>
      <c r="H88" s="90"/>
      <c r="I88" s="90"/>
      <c r="J88" s="90"/>
      <c r="K88" s="90"/>
    </row>
    <row r="89" spans="1:11" s="7" customFormat="1" ht="15">
      <c r="A89" s="281">
        <v>10</v>
      </c>
      <c r="B89" s="325" t="s">
        <v>64</v>
      </c>
      <c r="C89" s="81" t="s">
        <v>70</v>
      </c>
      <c r="D89" s="82">
        <f>SUM(D90:D96)</f>
        <v>122294</v>
      </c>
      <c r="E89" s="82">
        <f aca="true" t="shared" si="12" ref="E89:K89">SUM(E90:E96)</f>
        <v>0</v>
      </c>
      <c r="F89" s="82">
        <f t="shared" si="12"/>
        <v>382</v>
      </c>
      <c r="G89" s="82">
        <f t="shared" si="12"/>
        <v>0</v>
      </c>
      <c r="H89" s="82">
        <f t="shared" si="12"/>
        <v>0</v>
      </c>
      <c r="I89" s="82">
        <f t="shared" si="12"/>
        <v>0</v>
      </c>
      <c r="J89" s="82">
        <f t="shared" si="12"/>
        <v>0</v>
      </c>
      <c r="K89" s="82">
        <f t="shared" si="12"/>
        <v>0</v>
      </c>
    </row>
    <row r="90" spans="1:11" s="7" customFormat="1" ht="15">
      <c r="A90" s="282"/>
      <c r="B90" s="320"/>
      <c r="C90" s="83" t="s">
        <v>24</v>
      </c>
      <c r="D90" s="84">
        <v>104022</v>
      </c>
      <c r="E90" s="84">
        <v>0</v>
      </c>
      <c r="F90" s="84">
        <v>365</v>
      </c>
      <c r="G90" s="85">
        <v>0</v>
      </c>
      <c r="H90" s="86"/>
      <c r="I90" s="86"/>
      <c r="J90" s="86"/>
      <c r="K90" s="86"/>
    </row>
    <row r="91" spans="1:11" s="7" customFormat="1" ht="15">
      <c r="A91" s="282"/>
      <c r="B91" s="320"/>
      <c r="C91" s="70" t="s">
        <v>25</v>
      </c>
      <c r="D91" s="84">
        <v>15302</v>
      </c>
      <c r="E91" s="84">
        <v>0</v>
      </c>
      <c r="F91" s="84">
        <v>17</v>
      </c>
      <c r="G91" s="85">
        <v>0</v>
      </c>
      <c r="H91" s="86"/>
      <c r="I91" s="86"/>
      <c r="J91" s="86"/>
      <c r="K91" s="86"/>
    </row>
    <row r="92" spans="1:11" s="7" customFormat="1" ht="15">
      <c r="A92" s="282"/>
      <c r="B92" s="320"/>
      <c r="C92" s="70" t="s">
        <v>26</v>
      </c>
      <c r="D92" s="84">
        <v>73</v>
      </c>
      <c r="E92" s="84">
        <v>0</v>
      </c>
      <c r="F92" s="84">
        <v>0</v>
      </c>
      <c r="G92" s="85">
        <v>0</v>
      </c>
      <c r="H92" s="86"/>
      <c r="I92" s="86"/>
      <c r="J92" s="86"/>
      <c r="K92" s="86"/>
    </row>
    <row r="93" spans="1:11" s="7" customFormat="1" ht="15">
      <c r="A93" s="282"/>
      <c r="B93" s="320"/>
      <c r="C93" s="70" t="s">
        <v>27</v>
      </c>
      <c r="D93" s="84">
        <v>1914</v>
      </c>
      <c r="E93" s="84">
        <v>0</v>
      </c>
      <c r="F93" s="84">
        <v>0</v>
      </c>
      <c r="G93" s="85">
        <v>0</v>
      </c>
      <c r="H93" s="86"/>
      <c r="I93" s="86"/>
      <c r="J93" s="86"/>
      <c r="K93" s="86"/>
    </row>
    <row r="94" spans="1:11" s="7" customFormat="1" ht="15">
      <c r="A94" s="282"/>
      <c r="B94" s="320"/>
      <c r="C94" s="70" t="s">
        <v>28</v>
      </c>
      <c r="D94" s="84">
        <v>580</v>
      </c>
      <c r="E94" s="84">
        <v>0</v>
      </c>
      <c r="F94" s="84">
        <v>0</v>
      </c>
      <c r="G94" s="85">
        <v>0</v>
      </c>
      <c r="H94" s="86"/>
      <c r="I94" s="86"/>
      <c r="J94" s="86"/>
      <c r="K94" s="86"/>
    </row>
    <row r="95" spans="1:11" s="7" customFormat="1" ht="15">
      <c r="A95" s="282"/>
      <c r="B95" s="320"/>
      <c r="C95" s="70" t="s">
        <v>29</v>
      </c>
      <c r="D95" s="84">
        <v>31</v>
      </c>
      <c r="E95" s="84">
        <v>0</v>
      </c>
      <c r="F95" s="84">
        <v>0</v>
      </c>
      <c r="G95" s="85">
        <v>0</v>
      </c>
      <c r="H95" s="86"/>
      <c r="I95" s="86"/>
      <c r="J95" s="86"/>
      <c r="K95" s="86"/>
    </row>
    <row r="96" spans="1:11" s="7" customFormat="1" ht="15.75" thickBot="1">
      <c r="A96" s="283"/>
      <c r="B96" s="321"/>
      <c r="C96" s="73" t="s">
        <v>30</v>
      </c>
      <c r="D96" s="88">
        <v>372</v>
      </c>
      <c r="E96" s="84">
        <v>0</v>
      </c>
      <c r="F96" s="88">
        <v>0</v>
      </c>
      <c r="G96" s="85">
        <v>0</v>
      </c>
      <c r="H96" s="90"/>
      <c r="I96" s="90"/>
      <c r="J96" s="90"/>
      <c r="K96" s="90"/>
    </row>
    <row r="97" spans="1:11" s="7" customFormat="1" ht="15">
      <c r="A97" s="287">
        <v>11</v>
      </c>
      <c r="B97" s="325" t="s">
        <v>72</v>
      </c>
      <c r="C97" s="81" t="s">
        <v>70</v>
      </c>
      <c r="D97" s="82">
        <f>SUM(D98:D104)</f>
        <v>75474</v>
      </c>
      <c r="E97" s="82">
        <f aca="true" t="shared" si="13" ref="E97:K97">SUM(E98:E104)</f>
        <v>0</v>
      </c>
      <c r="F97" s="82">
        <f t="shared" si="13"/>
        <v>766</v>
      </c>
      <c r="G97" s="82">
        <f t="shared" si="13"/>
        <v>0</v>
      </c>
      <c r="H97" s="82">
        <f t="shared" si="13"/>
        <v>0</v>
      </c>
      <c r="I97" s="82">
        <f t="shared" si="13"/>
        <v>0</v>
      </c>
      <c r="J97" s="82">
        <f t="shared" si="13"/>
        <v>0</v>
      </c>
      <c r="K97" s="82">
        <f t="shared" si="13"/>
        <v>0</v>
      </c>
    </row>
    <row r="98" spans="1:11" s="7" customFormat="1" ht="15">
      <c r="A98" s="282"/>
      <c r="B98" s="320"/>
      <c r="C98" s="83" t="s">
        <v>24</v>
      </c>
      <c r="D98" s="46">
        <v>61445</v>
      </c>
      <c r="E98" s="46">
        <v>0</v>
      </c>
      <c r="F98" s="46">
        <v>766</v>
      </c>
      <c r="G98" s="78">
        <v>0</v>
      </c>
      <c r="H98" s="64"/>
      <c r="I98" s="64"/>
      <c r="J98" s="64"/>
      <c r="K98" s="64"/>
    </row>
    <row r="99" spans="1:11" s="7" customFormat="1" ht="15">
      <c r="A99" s="282"/>
      <c r="B99" s="320"/>
      <c r="C99" s="70" t="s">
        <v>25</v>
      </c>
      <c r="D99" s="46">
        <v>11423</v>
      </c>
      <c r="E99" s="46">
        <v>0</v>
      </c>
      <c r="F99" s="46">
        <v>0</v>
      </c>
      <c r="G99" s="78">
        <v>0</v>
      </c>
      <c r="H99" s="64"/>
      <c r="I99" s="64"/>
      <c r="J99" s="64"/>
      <c r="K99" s="64"/>
    </row>
    <row r="100" spans="1:11" s="7" customFormat="1" ht="15">
      <c r="A100" s="282"/>
      <c r="B100" s="320"/>
      <c r="C100" s="70" t="s">
        <v>26</v>
      </c>
      <c r="D100" s="46">
        <v>0</v>
      </c>
      <c r="E100" s="46">
        <v>0</v>
      </c>
      <c r="F100" s="46">
        <v>0</v>
      </c>
      <c r="G100" s="78">
        <v>0</v>
      </c>
      <c r="H100" s="64"/>
      <c r="I100" s="64"/>
      <c r="J100" s="64"/>
      <c r="K100" s="64"/>
    </row>
    <row r="101" spans="1:11" s="7" customFormat="1" ht="15">
      <c r="A101" s="282"/>
      <c r="B101" s="320"/>
      <c r="C101" s="70" t="s">
        <v>27</v>
      </c>
      <c r="D101" s="46">
        <v>1163</v>
      </c>
      <c r="E101" s="46">
        <v>0</v>
      </c>
      <c r="F101" s="46">
        <v>0</v>
      </c>
      <c r="G101" s="78">
        <v>0</v>
      </c>
      <c r="H101" s="64"/>
      <c r="I101" s="64"/>
      <c r="J101" s="64"/>
      <c r="K101" s="64"/>
    </row>
    <row r="102" spans="1:11" s="7" customFormat="1" ht="15">
      <c r="A102" s="282"/>
      <c r="B102" s="320"/>
      <c r="C102" s="70" t="s">
        <v>28</v>
      </c>
      <c r="D102" s="46">
        <v>513</v>
      </c>
      <c r="E102" s="46">
        <v>0</v>
      </c>
      <c r="F102" s="46">
        <v>0</v>
      </c>
      <c r="G102" s="78">
        <v>0</v>
      </c>
      <c r="H102" s="64"/>
      <c r="I102" s="64"/>
      <c r="J102" s="64"/>
      <c r="K102" s="64"/>
    </row>
    <row r="103" spans="1:11" s="7" customFormat="1" ht="15">
      <c r="A103" s="282"/>
      <c r="B103" s="320"/>
      <c r="C103" s="70" t="s">
        <v>29</v>
      </c>
      <c r="D103" s="46">
        <v>172</v>
      </c>
      <c r="E103" s="46">
        <v>0</v>
      </c>
      <c r="F103" s="46">
        <v>0</v>
      </c>
      <c r="G103" s="78">
        <v>0</v>
      </c>
      <c r="H103" s="64"/>
      <c r="I103" s="64"/>
      <c r="J103" s="64"/>
      <c r="K103" s="64"/>
    </row>
    <row r="104" spans="1:11" s="7" customFormat="1" ht="15.75" thickBot="1">
      <c r="A104" s="283"/>
      <c r="B104" s="321"/>
      <c r="C104" s="73" t="s">
        <v>30</v>
      </c>
      <c r="D104" s="48">
        <v>758</v>
      </c>
      <c r="E104" s="46">
        <v>0</v>
      </c>
      <c r="F104" s="46">
        <v>0</v>
      </c>
      <c r="G104" s="78">
        <v>0</v>
      </c>
      <c r="H104" s="80"/>
      <c r="I104" s="80"/>
      <c r="J104" s="80"/>
      <c r="K104" s="80"/>
    </row>
    <row r="105" spans="1:11" s="7" customFormat="1" ht="15">
      <c r="A105" s="287">
        <v>12</v>
      </c>
      <c r="B105" s="325" t="s">
        <v>84</v>
      </c>
      <c r="C105" s="81" t="s">
        <v>70</v>
      </c>
      <c r="D105" s="82">
        <f>SUM(D106:D112)</f>
        <v>179318</v>
      </c>
      <c r="E105" s="82">
        <f aca="true" t="shared" si="14" ref="E105:K105">SUM(E106:E112)</f>
        <v>0</v>
      </c>
      <c r="F105" s="82">
        <f t="shared" si="14"/>
        <v>534</v>
      </c>
      <c r="G105" s="82">
        <f t="shared" si="14"/>
        <v>0</v>
      </c>
      <c r="H105" s="82">
        <f t="shared" si="14"/>
        <v>0</v>
      </c>
      <c r="I105" s="82">
        <f t="shared" si="14"/>
        <v>0</v>
      </c>
      <c r="J105" s="82">
        <f t="shared" si="14"/>
        <v>0</v>
      </c>
      <c r="K105" s="82">
        <f t="shared" si="14"/>
        <v>0</v>
      </c>
    </row>
    <row r="106" spans="1:11" s="7" customFormat="1" ht="15">
      <c r="A106" s="282"/>
      <c r="B106" s="320"/>
      <c r="C106" s="83" t="s">
        <v>24</v>
      </c>
      <c r="D106" s="46">
        <v>153953</v>
      </c>
      <c r="E106" s="46">
        <v>0</v>
      </c>
      <c r="F106" s="46">
        <v>534</v>
      </c>
      <c r="G106" s="78">
        <v>0</v>
      </c>
      <c r="H106" s="64"/>
      <c r="I106" s="64"/>
      <c r="J106" s="64"/>
      <c r="K106" s="64"/>
    </row>
    <row r="107" spans="1:11" s="7" customFormat="1" ht="15">
      <c r="A107" s="282"/>
      <c r="B107" s="320"/>
      <c r="C107" s="70" t="s">
        <v>25</v>
      </c>
      <c r="D107" s="46">
        <v>20365</v>
      </c>
      <c r="E107" s="46">
        <v>0</v>
      </c>
      <c r="F107" s="46">
        <v>0</v>
      </c>
      <c r="G107" s="78">
        <v>0</v>
      </c>
      <c r="H107" s="64"/>
      <c r="I107" s="64"/>
      <c r="J107" s="64"/>
      <c r="K107" s="64"/>
    </row>
    <row r="108" spans="1:11" s="7" customFormat="1" ht="15">
      <c r="A108" s="282"/>
      <c r="B108" s="320"/>
      <c r="C108" s="70" t="s">
        <v>26</v>
      </c>
      <c r="D108" s="46">
        <v>0</v>
      </c>
      <c r="E108" s="46">
        <v>0</v>
      </c>
      <c r="F108" s="46">
        <v>0</v>
      </c>
      <c r="G108" s="78">
        <v>0</v>
      </c>
      <c r="H108" s="64"/>
      <c r="I108" s="64"/>
      <c r="J108" s="64"/>
      <c r="K108" s="64"/>
    </row>
    <row r="109" spans="1:11" s="7" customFormat="1" ht="15">
      <c r="A109" s="282"/>
      <c r="B109" s="320"/>
      <c r="C109" s="70" t="s">
        <v>27</v>
      </c>
      <c r="D109" s="46">
        <v>2190</v>
      </c>
      <c r="E109" s="46">
        <v>0</v>
      </c>
      <c r="F109" s="46">
        <v>0</v>
      </c>
      <c r="G109" s="78">
        <v>0</v>
      </c>
      <c r="H109" s="64"/>
      <c r="I109" s="64"/>
      <c r="J109" s="64"/>
      <c r="K109" s="64"/>
    </row>
    <row r="110" spans="1:11" s="7" customFormat="1" ht="15">
      <c r="A110" s="282"/>
      <c r="B110" s="320"/>
      <c r="C110" s="70" t="s">
        <v>28</v>
      </c>
      <c r="D110" s="46">
        <v>683</v>
      </c>
      <c r="E110" s="46">
        <v>0</v>
      </c>
      <c r="F110" s="46">
        <v>0</v>
      </c>
      <c r="G110" s="78">
        <v>0</v>
      </c>
      <c r="H110" s="64"/>
      <c r="I110" s="64"/>
      <c r="J110" s="64"/>
      <c r="K110" s="64"/>
    </row>
    <row r="111" spans="1:11" s="7" customFormat="1" ht="15">
      <c r="A111" s="282"/>
      <c r="B111" s="320"/>
      <c r="C111" s="70" t="s">
        <v>29</v>
      </c>
      <c r="D111" s="46">
        <v>34</v>
      </c>
      <c r="E111" s="46">
        <v>0</v>
      </c>
      <c r="F111" s="46">
        <v>0</v>
      </c>
      <c r="G111" s="78">
        <v>0</v>
      </c>
      <c r="H111" s="64"/>
      <c r="I111" s="64"/>
      <c r="J111" s="64"/>
      <c r="K111" s="64"/>
    </row>
    <row r="112" spans="1:11" s="7" customFormat="1" ht="15.75" thickBot="1">
      <c r="A112" s="283"/>
      <c r="B112" s="321"/>
      <c r="C112" s="73" t="s">
        <v>30</v>
      </c>
      <c r="D112" s="48">
        <v>2093</v>
      </c>
      <c r="E112" s="46">
        <v>0</v>
      </c>
      <c r="F112" s="48">
        <v>0</v>
      </c>
      <c r="G112" s="78">
        <v>0</v>
      </c>
      <c r="H112" s="80"/>
      <c r="I112" s="80"/>
      <c r="J112" s="80"/>
      <c r="K112" s="80"/>
    </row>
    <row r="113" spans="1:11" s="7" customFormat="1" ht="15">
      <c r="A113" s="287">
        <v>13</v>
      </c>
      <c r="B113" s="325" t="s">
        <v>87</v>
      </c>
      <c r="C113" s="81" t="s">
        <v>70</v>
      </c>
      <c r="D113" s="82">
        <f>SUM(D114:D120)</f>
        <v>66144</v>
      </c>
      <c r="E113" s="82">
        <f aca="true" t="shared" si="15" ref="E113:K113">SUM(E114:E120)</f>
        <v>0</v>
      </c>
      <c r="F113" s="82">
        <f t="shared" si="15"/>
        <v>3497</v>
      </c>
      <c r="G113" s="82">
        <f t="shared" si="15"/>
        <v>0</v>
      </c>
      <c r="H113" s="82">
        <f t="shared" si="15"/>
        <v>0</v>
      </c>
      <c r="I113" s="82">
        <f t="shared" si="15"/>
        <v>0</v>
      </c>
      <c r="J113" s="82">
        <f t="shared" si="15"/>
        <v>0</v>
      </c>
      <c r="K113" s="82">
        <f t="shared" si="15"/>
        <v>0</v>
      </c>
    </row>
    <row r="114" spans="1:11" s="7" customFormat="1" ht="15">
      <c r="A114" s="282"/>
      <c r="B114" s="320"/>
      <c r="C114" s="83" t="s">
        <v>24</v>
      </c>
      <c r="D114" s="219">
        <v>57893</v>
      </c>
      <c r="E114" s="210">
        <v>0</v>
      </c>
      <c r="F114" s="221">
        <v>3030</v>
      </c>
      <c r="G114" s="85">
        <v>0</v>
      </c>
      <c r="H114" s="86"/>
      <c r="I114" s="86"/>
      <c r="J114" s="86"/>
      <c r="K114" s="86"/>
    </row>
    <row r="115" spans="1:11" s="7" customFormat="1" ht="15">
      <c r="A115" s="282"/>
      <c r="B115" s="320"/>
      <c r="C115" s="70" t="s">
        <v>25</v>
      </c>
      <c r="D115" s="219">
        <v>7253</v>
      </c>
      <c r="E115" s="210">
        <v>0</v>
      </c>
      <c r="F115" s="210">
        <v>378</v>
      </c>
      <c r="G115" s="85">
        <v>0</v>
      </c>
      <c r="H115" s="86"/>
      <c r="I115" s="86"/>
      <c r="J115" s="86"/>
      <c r="K115" s="86"/>
    </row>
    <row r="116" spans="1:11" s="7" customFormat="1" ht="15">
      <c r="A116" s="282"/>
      <c r="B116" s="320"/>
      <c r="C116" s="70" t="s">
        <v>26</v>
      </c>
      <c r="D116" s="219">
        <v>0</v>
      </c>
      <c r="E116" s="210">
        <v>0</v>
      </c>
      <c r="F116" s="210">
        <v>0</v>
      </c>
      <c r="G116" s="85">
        <v>0</v>
      </c>
      <c r="H116" s="86"/>
      <c r="I116" s="86"/>
      <c r="J116" s="86"/>
      <c r="K116" s="86"/>
    </row>
    <row r="117" spans="1:11" s="7" customFormat="1" ht="15">
      <c r="A117" s="282"/>
      <c r="B117" s="320"/>
      <c r="C117" s="70" t="s">
        <v>27</v>
      </c>
      <c r="D117" s="219">
        <v>731</v>
      </c>
      <c r="E117" s="210">
        <v>0</v>
      </c>
      <c r="F117" s="210">
        <v>40</v>
      </c>
      <c r="G117" s="85">
        <v>0</v>
      </c>
      <c r="H117" s="86"/>
      <c r="I117" s="86"/>
      <c r="J117" s="86"/>
      <c r="K117" s="86"/>
    </row>
    <row r="118" spans="1:11" s="7" customFormat="1" ht="15">
      <c r="A118" s="282"/>
      <c r="B118" s="320"/>
      <c r="C118" s="70" t="s">
        <v>28</v>
      </c>
      <c r="D118" s="219">
        <v>0</v>
      </c>
      <c r="E118" s="210">
        <v>0</v>
      </c>
      <c r="F118" s="210">
        <v>0</v>
      </c>
      <c r="G118" s="85">
        <v>0</v>
      </c>
      <c r="H118" s="86"/>
      <c r="I118" s="86"/>
      <c r="J118" s="86"/>
      <c r="K118" s="86"/>
    </row>
    <row r="119" spans="1:11" s="7" customFormat="1" ht="15">
      <c r="A119" s="282"/>
      <c r="B119" s="320"/>
      <c r="C119" s="70" t="s">
        <v>29</v>
      </c>
      <c r="D119" s="219">
        <v>15</v>
      </c>
      <c r="E119" s="210">
        <v>0</v>
      </c>
      <c r="F119" s="225">
        <v>1</v>
      </c>
      <c r="G119" s="85">
        <v>0</v>
      </c>
      <c r="H119" s="86"/>
      <c r="I119" s="86"/>
      <c r="J119" s="86"/>
      <c r="K119" s="86"/>
    </row>
    <row r="120" spans="1:11" s="7" customFormat="1" ht="15.75" thickBot="1">
      <c r="A120" s="283"/>
      <c r="B120" s="321"/>
      <c r="C120" s="73" t="s">
        <v>30</v>
      </c>
      <c r="D120" s="220">
        <v>252</v>
      </c>
      <c r="E120" s="210">
        <v>0</v>
      </c>
      <c r="F120" s="225">
        <v>48</v>
      </c>
      <c r="G120" s="85">
        <v>0</v>
      </c>
      <c r="H120" s="90"/>
      <c r="I120" s="90"/>
      <c r="J120" s="90"/>
      <c r="K120" s="90"/>
    </row>
    <row r="121" spans="1:11" s="7" customFormat="1" ht="15">
      <c r="A121" s="287">
        <v>14</v>
      </c>
      <c r="B121" s="325" t="s">
        <v>85</v>
      </c>
      <c r="C121" s="81" t="s">
        <v>70</v>
      </c>
      <c r="D121" s="82">
        <f>SUM(D122:D128)</f>
        <v>122664</v>
      </c>
      <c r="E121" s="82">
        <f aca="true" t="shared" si="16" ref="E121:K121">SUM(E122:E128)</f>
        <v>0</v>
      </c>
      <c r="F121" s="82">
        <f t="shared" si="16"/>
        <v>363</v>
      </c>
      <c r="G121" s="82">
        <f t="shared" si="16"/>
        <v>0</v>
      </c>
      <c r="H121" s="82">
        <f t="shared" si="16"/>
        <v>0</v>
      </c>
      <c r="I121" s="82">
        <f t="shared" si="16"/>
        <v>0</v>
      </c>
      <c r="J121" s="82">
        <f t="shared" si="16"/>
        <v>0</v>
      </c>
      <c r="K121" s="82">
        <f t="shared" si="16"/>
        <v>0</v>
      </c>
    </row>
    <row r="122" spans="1:11" s="7" customFormat="1" ht="15">
      <c r="A122" s="282"/>
      <c r="B122" s="320"/>
      <c r="C122" s="83" t="s">
        <v>24</v>
      </c>
      <c r="D122" s="84">
        <v>107051</v>
      </c>
      <c r="E122" s="84">
        <v>0</v>
      </c>
      <c r="F122" s="84">
        <v>363</v>
      </c>
      <c r="G122" s="85">
        <v>0</v>
      </c>
      <c r="H122" s="86"/>
      <c r="I122" s="86"/>
      <c r="J122" s="86"/>
      <c r="K122" s="86"/>
    </row>
    <row r="123" spans="1:11" s="7" customFormat="1" ht="15">
      <c r="A123" s="282"/>
      <c r="B123" s="320"/>
      <c r="C123" s="70" t="s">
        <v>25</v>
      </c>
      <c r="D123" s="84">
        <v>12769</v>
      </c>
      <c r="E123" s="84">
        <v>0</v>
      </c>
      <c r="F123" s="84">
        <v>0</v>
      </c>
      <c r="G123" s="85">
        <v>0</v>
      </c>
      <c r="H123" s="86"/>
      <c r="I123" s="86"/>
      <c r="J123" s="86"/>
      <c r="K123" s="86"/>
    </row>
    <row r="124" spans="1:11" s="7" customFormat="1" ht="15">
      <c r="A124" s="282"/>
      <c r="B124" s="320"/>
      <c r="C124" s="70" t="s">
        <v>26</v>
      </c>
      <c r="D124" s="84">
        <v>0</v>
      </c>
      <c r="E124" s="84">
        <v>0</v>
      </c>
      <c r="F124" s="84">
        <v>0</v>
      </c>
      <c r="G124" s="85">
        <v>0</v>
      </c>
      <c r="H124" s="86"/>
      <c r="I124" s="86"/>
      <c r="J124" s="86"/>
      <c r="K124" s="86"/>
    </row>
    <row r="125" spans="1:11" s="7" customFormat="1" ht="15">
      <c r="A125" s="282"/>
      <c r="B125" s="320"/>
      <c r="C125" s="70" t="s">
        <v>27</v>
      </c>
      <c r="D125" s="84">
        <v>2624</v>
      </c>
      <c r="E125" s="84">
        <v>0</v>
      </c>
      <c r="F125" s="84">
        <v>0</v>
      </c>
      <c r="G125" s="85">
        <v>0</v>
      </c>
      <c r="H125" s="86"/>
      <c r="I125" s="86"/>
      <c r="J125" s="86"/>
      <c r="K125" s="86"/>
    </row>
    <row r="126" spans="1:11" s="7" customFormat="1" ht="15">
      <c r="A126" s="282"/>
      <c r="B126" s="320"/>
      <c r="C126" s="70" t="s">
        <v>28</v>
      </c>
      <c r="D126" s="84">
        <v>0</v>
      </c>
      <c r="E126" s="84">
        <v>0</v>
      </c>
      <c r="F126" s="84">
        <v>0</v>
      </c>
      <c r="G126" s="85">
        <v>0</v>
      </c>
      <c r="H126" s="86"/>
      <c r="I126" s="86"/>
      <c r="J126" s="86"/>
      <c r="K126" s="86"/>
    </row>
    <row r="127" spans="1:11" s="7" customFormat="1" ht="15">
      <c r="A127" s="282"/>
      <c r="B127" s="320"/>
      <c r="C127" s="70" t="s">
        <v>29</v>
      </c>
      <c r="D127" s="84">
        <v>0</v>
      </c>
      <c r="E127" s="84">
        <v>0</v>
      </c>
      <c r="F127" s="84">
        <v>0</v>
      </c>
      <c r="G127" s="85">
        <v>0</v>
      </c>
      <c r="H127" s="86"/>
      <c r="I127" s="86"/>
      <c r="J127" s="86"/>
      <c r="K127" s="86"/>
    </row>
    <row r="128" spans="1:11" s="7" customFormat="1" ht="15.75" thickBot="1">
      <c r="A128" s="283"/>
      <c r="B128" s="321"/>
      <c r="C128" s="73" t="s">
        <v>30</v>
      </c>
      <c r="D128" s="88">
        <v>220</v>
      </c>
      <c r="E128" s="84">
        <v>0</v>
      </c>
      <c r="F128" s="84">
        <v>0</v>
      </c>
      <c r="G128" s="85">
        <v>0</v>
      </c>
      <c r="H128" s="90"/>
      <c r="I128" s="90"/>
      <c r="J128" s="90"/>
      <c r="K128" s="90"/>
    </row>
    <row r="129" spans="1:11" s="7" customFormat="1" ht="15">
      <c r="A129" s="287">
        <v>15</v>
      </c>
      <c r="B129" s="319" t="s">
        <v>146</v>
      </c>
      <c r="C129" s="81" t="s">
        <v>70</v>
      </c>
      <c r="D129" s="82">
        <f>SUM(D130:D136)</f>
        <v>191140</v>
      </c>
      <c r="E129" s="82">
        <f aca="true" t="shared" si="17" ref="E129:K129">SUM(E130:E136)</f>
        <v>0</v>
      </c>
      <c r="F129" s="82">
        <f t="shared" si="17"/>
        <v>726</v>
      </c>
      <c r="G129" s="82">
        <f t="shared" si="17"/>
        <v>0</v>
      </c>
      <c r="H129" s="82">
        <f t="shared" si="17"/>
        <v>0</v>
      </c>
      <c r="I129" s="82">
        <f t="shared" si="17"/>
        <v>0</v>
      </c>
      <c r="J129" s="82">
        <f t="shared" si="17"/>
        <v>0</v>
      </c>
      <c r="K129" s="82">
        <f t="shared" si="17"/>
        <v>0</v>
      </c>
    </row>
    <row r="130" spans="1:11" s="7" customFormat="1" ht="15">
      <c r="A130" s="282"/>
      <c r="B130" s="326"/>
      <c r="C130" s="83" t="s">
        <v>24</v>
      </c>
      <c r="D130" s="84">
        <v>160380</v>
      </c>
      <c r="E130" s="84">
        <v>0</v>
      </c>
      <c r="F130" s="84">
        <v>726</v>
      </c>
      <c r="G130" s="85">
        <v>0</v>
      </c>
      <c r="H130" s="86"/>
      <c r="I130" s="86"/>
      <c r="J130" s="86"/>
      <c r="K130" s="86"/>
    </row>
    <row r="131" spans="1:11" s="7" customFormat="1" ht="15">
      <c r="A131" s="282"/>
      <c r="B131" s="326"/>
      <c r="C131" s="70" t="s">
        <v>25</v>
      </c>
      <c r="D131" s="84">
        <v>24552</v>
      </c>
      <c r="E131" s="84">
        <v>0</v>
      </c>
      <c r="F131" s="84">
        <v>0</v>
      </c>
      <c r="G131" s="85">
        <v>0</v>
      </c>
      <c r="H131" s="86"/>
      <c r="I131" s="86"/>
      <c r="J131" s="86"/>
      <c r="K131" s="86"/>
    </row>
    <row r="132" spans="1:11" s="7" customFormat="1" ht="15">
      <c r="A132" s="282"/>
      <c r="B132" s="326"/>
      <c r="C132" s="70" t="s">
        <v>26</v>
      </c>
      <c r="D132" s="84">
        <v>0</v>
      </c>
      <c r="E132" s="84">
        <v>0</v>
      </c>
      <c r="F132" s="84">
        <v>0</v>
      </c>
      <c r="G132" s="85">
        <v>0</v>
      </c>
      <c r="H132" s="86"/>
      <c r="I132" s="86"/>
      <c r="J132" s="86"/>
      <c r="K132" s="86"/>
    </row>
    <row r="133" spans="1:11" s="7" customFormat="1" ht="15">
      <c r="A133" s="282"/>
      <c r="B133" s="326"/>
      <c r="C133" s="70" t="s">
        <v>27</v>
      </c>
      <c r="D133" s="84">
        <v>3168</v>
      </c>
      <c r="E133" s="84">
        <v>0</v>
      </c>
      <c r="F133" s="84">
        <v>0</v>
      </c>
      <c r="G133" s="85">
        <v>0</v>
      </c>
      <c r="H133" s="86"/>
      <c r="I133" s="86"/>
      <c r="J133" s="86"/>
      <c r="K133" s="86"/>
    </row>
    <row r="134" spans="1:11" s="7" customFormat="1" ht="15">
      <c r="A134" s="282"/>
      <c r="B134" s="326"/>
      <c r="C134" s="70" t="s">
        <v>28</v>
      </c>
      <c r="D134" s="84">
        <v>1944</v>
      </c>
      <c r="E134" s="84">
        <v>0</v>
      </c>
      <c r="F134" s="84">
        <v>0</v>
      </c>
      <c r="G134" s="85">
        <v>0</v>
      </c>
      <c r="H134" s="86"/>
      <c r="I134" s="86"/>
      <c r="J134" s="86"/>
      <c r="K134" s="86"/>
    </row>
    <row r="135" spans="1:11" s="7" customFormat="1" ht="15">
      <c r="A135" s="282"/>
      <c r="B135" s="326"/>
      <c r="C135" s="70" t="s">
        <v>29</v>
      </c>
      <c r="D135" s="84">
        <v>16</v>
      </c>
      <c r="E135" s="84">
        <v>0</v>
      </c>
      <c r="F135" s="84">
        <v>0</v>
      </c>
      <c r="G135" s="85">
        <v>0</v>
      </c>
      <c r="H135" s="86"/>
      <c r="I135" s="86"/>
      <c r="J135" s="86"/>
      <c r="K135" s="86"/>
    </row>
    <row r="136" spans="1:11" s="7" customFormat="1" ht="15.75" thickBot="1">
      <c r="A136" s="283"/>
      <c r="B136" s="327"/>
      <c r="C136" s="73" t="s">
        <v>30</v>
      </c>
      <c r="D136" s="88">
        <v>1080</v>
      </c>
      <c r="E136" s="88">
        <v>0</v>
      </c>
      <c r="F136" s="88">
        <v>0</v>
      </c>
      <c r="G136" s="89">
        <v>0</v>
      </c>
      <c r="H136" s="90"/>
      <c r="I136" s="90"/>
      <c r="J136" s="90"/>
      <c r="K136" s="90"/>
    </row>
    <row r="137" spans="1:11" s="7" customFormat="1" ht="14.25">
      <c r="A137" s="308">
        <v>2</v>
      </c>
      <c r="B137" s="314" t="s">
        <v>21</v>
      </c>
      <c r="C137" s="91" t="s">
        <v>43</v>
      </c>
      <c r="D137" s="92">
        <f>SUM(D138:D144)</f>
        <v>119864</v>
      </c>
      <c r="E137" s="92">
        <f aca="true" t="shared" si="18" ref="E137:K137">SUM(E138:E144)</f>
        <v>120859</v>
      </c>
      <c r="F137" s="92">
        <f t="shared" si="18"/>
        <v>5986</v>
      </c>
      <c r="G137" s="92">
        <f t="shared" si="18"/>
        <v>1440</v>
      </c>
      <c r="H137" s="92">
        <f t="shared" si="18"/>
        <v>0</v>
      </c>
      <c r="I137" s="92">
        <f t="shared" si="18"/>
        <v>0</v>
      </c>
      <c r="J137" s="92">
        <f t="shared" si="18"/>
        <v>0</v>
      </c>
      <c r="K137" s="93">
        <f t="shared" si="18"/>
        <v>0</v>
      </c>
    </row>
    <row r="138" spans="1:11" s="7" customFormat="1" ht="13.5" customHeight="1">
      <c r="A138" s="309"/>
      <c r="B138" s="315"/>
      <c r="C138" s="70" t="s">
        <v>24</v>
      </c>
      <c r="D138" s="71">
        <f aca="true" t="shared" si="19" ref="D138:K138">D146+D154+D162+D170+D178+D186+D194+D202+D210+D218+D226+D234+D242+D250+D258+D266+D274</f>
        <v>46015</v>
      </c>
      <c r="E138" s="71">
        <f t="shared" si="19"/>
        <v>34808</v>
      </c>
      <c r="F138" s="71">
        <f t="shared" si="19"/>
        <v>1165</v>
      </c>
      <c r="G138" s="71">
        <f t="shared" si="19"/>
        <v>286</v>
      </c>
      <c r="H138" s="71">
        <f t="shared" si="19"/>
        <v>0</v>
      </c>
      <c r="I138" s="71">
        <f t="shared" si="19"/>
        <v>0</v>
      </c>
      <c r="J138" s="71">
        <f t="shared" si="19"/>
        <v>0</v>
      </c>
      <c r="K138" s="72">
        <f t="shared" si="19"/>
        <v>0</v>
      </c>
    </row>
    <row r="139" spans="1:11" s="7" customFormat="1" ht="12.75" customHeight="1">
      <c r="A139" s="309"/>
      <c r="B139" s="315"/>
      <c r="C139" s="70" t="s">
        <v>25</v>
      </c>
      <c r="D139" s="71">
        <f aca="true" t="shared" si="20" ref="D139:G144">D147+D155+D163+D171+D179+D187+D195+D203+D211+D219+D227+D235+D243+D251+D259+D267+D275</f>
        <v>23797</v>
      </c>
      <c r="E139" s="71">
        <f t="shared" si="20"/>
        <v>21265</v>
      </c>
      <c r="F139" s="71">
        <f t="shared" si="20"/>
        <v>3003</v>
      </c>
      <c r="G139" s="71">
        <f t="shared" si="20"/>
        <v>21</v>
      </c>
      <c r="H139" s="71">
        <f aca="true" t="shared" si="21" ref="H139:K144">H147+H155+H163+H171+H179+H187+H195+H203+H211+H219+H227+H235+H243+H251+H259+H267+H275</f>
        <v>0</v>
      </c>
      <c r="I139" s="71">
        <f t="shared" si="21"/>
        <v>0</v>
      </c>
      <c r="J139" s="71">
        <f t="shared" si="21"/>
        <v>0</v>
      </c>
      <c r="K139" s="72">
        <f t="shared" si="21"/>
        <v>0</v>
      </c>
    </row>
    <row r="140" spans="1:11" s="7" customFormat="1" ht="14.25" customHeight="1">
      <c r="A140" s="309"/>
      <c r="B140" s="315"/>
      <c r="C140" s="70" t="s">
        <v>26</v>
      </c>
      <c r="D140" s="71">
        <f t="shared" si="20"/>
        <v>9245</v>
      </c>
      <c r="E140" s="71">
        <f t="shared" si="20"/>
        <v>6584</v>
      </c>
      <c r="F140" s="71">
        <f t="shared" si="20"/>
        <v>176</v>
      </c>
      <c r="G140" s="71">
        <f t="shared" si="20"/>
        <v>299</v>
      </c>
      <c r="H140" s="71">
        <f t="shared" si="21"/>
        <v>0</v>
      </c>
      <c r="I140" s="71">
        <f t="shared" si="21"/>
        <v>0</v>
      </c>
      <c r="J140" s="71">
        <f t="shared" si="21"/>
        <v>0</v>
      </c>
      <c r="K140" s="72">
        <f t="shared" si="21"/>
        <v>0</v>
      </c>
    </row>
    <row r="141" spans="1:11" s="7" customFormat="1" ht="13.5" customHeight="1">
      <c r="A141" s="309"/>
      <c r="B141" s="315"/>
      <c r="C141" s="70" t="s">
        <v>27</v>
      </c>
      <c r="D141" s="71">
        <f t="shared" si="20"/>
        <v>24893</v>
      </c>
      <c r="E141" s="71">
        <f t="shared" si="20"/>
        <v>33259</v>
      </c>
      <c r="F141" s="71">
        <f t="shared" si="20"/>
        <v>1584</v>
      </c>
      <c r="G141" s="71">
        <f t="shared" si="20"/>
        <v>786</v>
      </c>
      <c r="H141" s="71">
        <f t="shared" si="21"/>
        <v>0</v>
      </c>
      <c r="I141" s="71">
        <f t="shared" si="21"/>
        <v>0</v>
      </c>
      <c r="J141" s="71">
        <f t="shared" si="21"/>
        <v>0</v>
      </c>
      <c r="K141" s="72">
        <f t="shared" si="21"/>
        <v>0</v>
      </c>
    </row>
    <row r="142" spans="1:11" s="7" customFormat="1" ht="12.75" customHeight="1">
      <c r="A142" s="309"/>
      <c r="B142" s="315"/>
      <c r="C142" s="70" t="s">
        <v>28</v>
      </c>
      <c r="D142" s="71">
        <f t="shared" si="20"/>
        <v>4710</v>
      </c>
      <c r="E142" s="71">
        <f t="shared" si="20"/>
        <v>2684</v>
      </c>
      <c r="F142" s="71">
        <f t="shared" si="20"/>
        <v>58</v>
      </c>
      <c r="G142" s="71">
        <f t="shared" si="20"/>
        <v>48</v>
      </c>
      <c r="H142" s="71">
        <f t="shared" si="21"/>
        <v>0</v>
      </c>
      <c r="I142" s="71">
        <f t="shared" si="21"/>
        <v>0</v>
      </c>
      <c r="J142" s="71">
        <f t="shared" si="21"/>
        <v>0</v>
      </c>
      <c r="K142" s="72">
        <f t="shared" si="21"/>
        <v>0</v>
      </c>
    </row>
    <row r="143" spans="1:11" s="7" customFormat="1" ht="15" customHeight="1">
      <c r="A143" s="309"/>
      <c r="B143" s="315"/>
      <c r="C143" s="70" t="s">
        <v>29</v>
      </c>
      <c r="D143" s="71">
        <f t="shared" si="20"/>
        <v>450</v>
      </c>
      <c r="E143" s="71">
        <f t="shared" si="20"/>
        <v>526</v>
      </c>
      <c r="F143" s="71">
        <f t="shared" si="20"/>
        <v>0</v>
      </c>
      <c r="G143" s="71">
        <f t="shared" si="20"/>
        <v>0</v>
      </c>
      <c r="H143" s="71">
        <f t="shared" si="21"/>
        <v>0</v>
      </c>
      <c r="I143" s="71">
        <f t="shared" si="21"/>
        <v>0</v>
      </c>
      <c r="J143" s="71">
        <f t="shared" si="21"/>
        <v>0</v>
      </c>
      <c r="K143" s="72">
        <f t="shared" si="21"/>
        <v>0</v>
      </c>
    </row>
    <row r="144" spans="1:11" s="7" customFormat="1" ht="13.5" customHeight="1" thickBot="1">
      <c r="A144" s="310"/>
      <c r="B144" s="316"/>
      <c r="C144" s="73" t="s">
        <v>30</v>
      </c>
      <c r="D144" s="71">
        <f t="shared" si="20"/>
        <v>10754</v>
      </c>
      <c r="E144" s="71">
        <f t="shared" si="20"/>
        <v>21733</v>
      </c>
      <c r="F144" s="71">
        <f t="shared" si="20"/>
        <v>0</v>
      </c>
      <c r="G144" s="71">
        <f t="shared" si="20"/>
        <v>0</v>
      </c>
      <c r="H144" s="74">
        <f t="shared" si="21"/>
        <v>0</v>
      </c>
      <c r="I144" s="74">
        <f t="shared" si="21"/>
        <v>0</v>
      </c>
      <c r="J144" s="74">
        <f t="shared" si="21"/>
        <v>0</v>
      </c>
      <c r="K144" s="75">
        <f t="shared" si="21"/>
        <v>0</v>
      </c>
    </row>
    <row r="145" spans="1:11" s="7" customFormat="1" ht="14.25" customHeight="1">
      <c r="A145" s="281">
        <v>1</v>
      </c>
      <c r="B145" s="284" t="s">
        <v>53</v>
      </c>
      <c r="C145" s="76" t="s">
        <v>70</v>
      </c>
      <c r="D145" s="77">
        <f aca="true" t="shared" si="22" ref="D145:K145">SUM(D146:D152)</f>
        <v>65118</v>
      </c>
      <c r="E145" s="77">
        <f t="shared" si="22"/>
        <v>23744</v>
      </c>
      <c r="F145" s="77">
        <f t="shared" si="22"/>
        <v>2179</v>
      </c>
      <c r="G145" s="77">
        <f t="shared" si="22"/>
        <v>63</v>
      </c>
      <c r="H145" s="77">
        <f t="shared" si="22"/>
        <v>0</v>
      </c>
      <c r="I145" s="77">
        <f t="shared" si="22"/>
        <v>0</v>
      </c>
      <c r="J145" s="77">
        <f t="shared" si="22"/>
        <v>0</v>
      </c>
      <c r="K145" s="77">
        <f t="shared" si="22"/>
        <v>0</v>
      </c>
    </row>
    <row r="146" spans="1:11" s="7" customFormat="1" ht="14.25" customHeight="1">
      <c r="A146" s="282"/>
      <c r="B146" s="285"/>
      <c r="C146" s="70" t="s">
        <v>24</v>
      </c>
      <c r="D146" s="46">
        <v>34963</v>
      </c>
      <c r="E146" s="46">
        <v>9260</v>
      </c>
      <c r="F146" s="46">
        <v>298</v>
      </c>
      <c r="G146" s="78">
        <v>0</v>
      </c>
      <c r="H146" s="64"/>
      <c r="I146" s="64"/>
      <c r="J146" s="64"/>
      <c r="K146" s="64"/>
    </row>
    <row r="147" spans="1:11" s="7" customFormat="1" ht="15">
      <c r="A147" s="282"/>
      <c r="B147" s="285"/>
      <c r="C147" s="70" t="s">
        <v>25</v>
      </c>
      <c r="D147" s="46">
        <v>9501</v>
      </c>
      <c r="E147" s="46">
        <v>2939</v>
      </c>
      <c r="F147" s="46">
        <v>1013</v>
      </c>
      <c r="G147" s="78">
        <v>0</v>
      </c>
      <c r="H147" s="64"/>
      <c r="I147" s="64"/>
      <c r="J147" s="64"/>
      <c r="K147" s="64"/>
    </row>
    <row r="148" spans="1:11" s="7" customFormat="1" ht="15">
      <c r="A148" s="282"/>
      <c r="B148" s="285"/>
      <c r="C148" s="70" t="s">
        <v>26</v>
      </c>
      <c r="D148" s="46">
        <v>4904</v>
      </c>
      <c r="E148" s="46">
        <v>475</v>
      </c>
      <c r="F148" s="46">
        <v>156</v>
      </c>
      <c r="G148" s="78">
        <v>0</v>
      </c>
      <c r="H148" s="64"/>
      <c r="I148" s="64"/>
      <c r="J148" s="64"/>
      <c r="K148" s="64"/>
    </row>
    <row r="149" spans="1:11" ht="15">
      <c r="A149" s="282"/>
      <c r="B149" s="285"/>
      <c r="C149" s="70" t="s">
        <v>27</v>
      </c>
      <c r="D149" s="46">
        <v>8532</v>
      </c>
      <c r="E149" s="46">
        <v>7360</v>
      </c>
      <c r="F149" s="46">
        <v>712</v>
      </c>
      <c r="G149" s="78">
        <v>63</v>
      </c>
      <c r="H149" s="64"/>
      <c r="I149" s="64"/>
      <c r="J149" s="64"/>
      <c r="K149" s="64"/>
    </row>
    <row r="150" spans="1:11" ht="14.25" customHeight="1">
      <c r="A150" s="282"/>
      <c r="B150" s="285"/>
      <c r="C150" s="70" t="s">
        <v>28</v>
      </c>
      <c r="D150" s="46">
        <v>1656</v>
      </c>
      <c r="E150" s="46">
        <v>8</v>
      </c>
      <c r="F150" s="46">
        <v>0</v>
      </c>
      <c r="G150" s="78">
        <v>0</v>
      </c>
      <c r="H150" s="64"/>
      <c r="I150" s="64"/>
      <c r="J150" s="64"/>
      <c r="K150" s="64"/>
    </row>
    <row r="151" spans="1:11" ht="15">
      <c r="A151" s="282"/>
      <c r="B151" s="285"/>
      <c r="C151" s="70" t="s">
        <v>29</v>
      </c>
      <c r="D151" s="46">
        <v>237</v>
      </c>
      <c r="E151" s="46">
        <v>43</v>
      </c>
      <c r="F151" s="46">
        <v>0</v>
      </c>
      <c r="G151" s="78">
        <v>0</v>
      </c>
      <c r="H151" s="64"/>
      <c r="I151" s="64"/>
      <c r="J151" s="64"/>
      <c r="K151" s="64"/>
    </row>
    <row r="152" spans="1:11" ht="15.75" thickBot="1">
      <c r="A152" s="283"/>
      <c r="B152" s="286"/>
      <c r="C152" s="73" t="s">
        <v>30</v>
      </c>
      <c r="D152" s="48">
        <v>5325</v>
      </c>
      <c r="E152" s="48">
        <v>3659</v>
      </c>
      <c r="F152" s="48">
        <v>0</v>
      </c>
      <c r="G152" s="79">
        <v>0</v>
      </c>
      <c r="H152" s="80"/>
      <c r="I152" s="80"/>
      <c r="J152" s="80"/>
      <c r="K152" s="80"/>
    </row>
    <row r="153" spans="1:11" ht="15">
      <c r="A153" s="287">
        <v>2</v>
      </c>
      <c r="B153" s="319" t="s">
        <v>55</v>
      </c>
      <c r="C153" s="81" t="s">
        <v>70</v>
      </c>
      <c r="D153" s="82">
        <f aca="true" t="shared" si="23" ref="D153:K153">SUM(D154:D160)</f>
        <v>1850</v>
      </c>
      <c r="E153" s="82">
        <f t="shared" si="23"/>
        <v>2767</v>
      </c>
      <c r="F153" s="82">
        <f t="shared" si="23"/>
        <v>232</v>
      </c>
      <c r="G153" s="82">
        <f t="shared" si="23"/>
        <v>21</v>
      </c>
      <c r="H153" s="82">
        <f t="shared" si="23"/>
        <v>0</v>
      </c>
      <c r="I153" s="82">
        <f t="shared" si="23"/>
        <v>0</v>
      </c>
      <c r="J153" s="82">
        <f t="shared" si="23"/>
        <v>0</v>
      </c>
      <c r="K153" s="82">
        <f t="shared" si="23"/>
        <v>0</v>
      </c>
    </row>
    <row r="154" spans="1:11" ht="15">
      <c r="A154" s="282"/>
      <c r="B154" s="285"/>
      <c r="C154" s="83" t="s">
        <v>24</v>
      </c>
      <c r="D154" s="84">
        <v>0</v>
      </c>
      <c r="E154" s="84">
        <v>0</v>
      </c>
      <c r="F154" s="84">
        <v>0</v>
      </c>
      <c r="G154" s="85">
        <v>0</v>
      </c>
      <c r="H154" s="86"/>
      <c r="I154" s="86"/>
      <c r="J154" s="86"/>
      <c r="K154" s="86"/>
    </row>
    <row r="155" spans="1:11" ht="15">
      <c r="A155" s="282"/>
      <c r="B155" s="285"/>
      <c r="C155" s="70" t="s">
        <v>25</v>
      </c>
      <c r="D155" s="46">
        <v>186</v>
      </c>
      <c r="E155" s="46">
        <v>167</v>
      </c>
      <c r="F155" s="46">
        <v>222</v>
      </c>
      <c r="G155" s="78">
        <v>0</v>
      </c>
      <c r="H155" s="64"/>
      <c r="I155" s="64"/>
      <c r="J155" s="64"/>
      <c r="K155" s="64"/>
    </row>
    <row r="156" spans="1:11" ht="15">
      <c r="A156" s="282"/>
      <c r="B156" s="285"/>
      <c r="C156" s="70" t="s">
        <v>26</v>
      </c>
      <c r="D156" s="46">
        <v>245</v>
      </c>
      <c r="E156" s="46">
        <v>376</v>
      </c>
      <c r="F156" s="46">
        <v>0</v>
      </c>
      <c r="G156" s="78">
        <v>0</v>
      </c>
      <c r="H156" s="64"/>
      <c r="I156" s="64"/>
      <c r="J156" s="64"/>
      <c r="K156" s="64"/>
    </row>
    <row r="157" spans="1:11" ht="15">
      <c r="A157" s="282"/>
      <c r="B157" s="285"/>
      <c r="C157" s="70" t="s">
        <v>27</v>
      </c>
      <c r="D157" s="46">
        <v>1164</v>
      </c>
      <c r="E157" s="46">
        <v>1487</v>
      </c>
      <c r="F157" s="46">
        <v>10</v>
      </c>
      <c r="G157" s="78">
        <v>21</v>
      </c>
      <c r="H157" s="64"/>
      <c r="I157" s="64"/>
      <c r="J157" s="64"/>
      <c r="K157" s="64"/>
    </row>
    <row r="158" spans="1:11" ht="13.5" customHeight="1">
      <c r="A158" s="282"/>
      <c r="B158" s="285"/>
      <c r="C158" s="70" t="s">
        <v>28</v>
      </c>
      <c r="D158" s="46">
        <v>10</v>
      </c>
      <c r="E158" s="46">
        <v>0</v>
      </c>
      <c r="F158" s="46">
        <v>0</v>
      </c>
      <c r="G158" s="78">
        <v>0</v>
      </c>
      <c r="H158" s="64"/>
      <c r="I158" s="64"/>
      <c r="J158" s="64"/>
      <c r="K158" s="64"/>
    </row>
    <row r="159" spans="1:11" ht="15">
      <c r="A159" s="282"/>
      <c r="B159" s="285"/>
      <c r="C159" s="70" t="s">
        <v>29</v>
      </c>
      <c r="D159" s="46">
        <v>1</v>
      </c>
      <c r="E159" s="46">
        <v>0</v>
      </c>
      <c r="F159" s="46">
        <v>0</v>
      </c>
      <c r="G159" s="78">
        <v>0</v>
      </c>
      <c r="H159" s="64"/>
      <c r="I159" s="64"/>
      <c r="J159" s="64"/>
      <c r="K159" s="64"/>
    </row>
    <row r="160" spans="1:11" ht="15.75" thickBot="1">
      <c r="A160" s="283"/>
      <c r="B160" s="286"/>
      <c r="C160" s="73" t="s">
        <v>30</v>
      </c>
      <c r="D160" s="48">
        <v>244</v>
      </c>
      <c r="E160" s="48">
        <v>737</v>
      </c>
      <c r="F160" s="48">
        <v>0</v>
      </c>
      <c r="G160" s="79">
        <v>0</v>
      </c>
      <c r="H160" s="80"/>
      <c r="I160" s="80"/>
      <c r="J160" s="80"/>
      <c r="K160" s="80"/>
    </row>
    <row r="161" spans="1:11" ht="15">
      <c r="A161" s="331">
        <v>3</v>
      </c>
      <c r="B161" s="319" t="s">
        <v>71</v>
      </c>
      <c r="C161" s="81" t="s">
        <v>70</v>
      </c>
      <c r="D161" s="82">
        <f aca="true" t="shared" si="24" ref="D161:K161">SUM(D162:D168)</f>
        <v>1226</v>
      </c>
      <c r="E161" s="82">
        <f t="shared" si="24"/>
        <v>3009</v>
      </c>
      <c r="F161" s="82">
        <f t="shared" si="24"/>
        <v>6</v>
      </c>
      <c r="G161" s="82">
        <f t="shared" si="24"/>
        <v>21</v>
      </c>
      <c r="H161" s="82">
        <f t="shared" si="24"/>
        <v>0</v>
      </c>
      <c r="I161" s="82">
        <f t="shared" si="24"/>
        <v>0</v>
      </c>
      <c r="J161" s="82">
        <f t="shared" si="24"/>
        <v>0</v>
      </c>
      <c r="K161" s="82">
        <f t="shared" si="24"/>
        <v>0</v>
      </c>
    </row>
    <row r="162" spans="1:11" ht="15">
      <c r="A162" s="282"/>
      <c r="B162" s="285"/>
      <c r="C162" s="83" t="s">
        <v>24</v>
      </c>
      <c r="D162" s="84">
        <v>0</v>
      </c>
      <c r="E162" s="84">
        <v>604</v>
      </c>
      <c r="F162" s="84">
        <v>0</v>
      </c>
      <c r="G162" s="85">
        <v>0</v>
      </c>
      <c r="H162" s="86"/>
      <c r="I162" s="86"/>
      <c r="J162" s="86"/>
      <c r="K162" s="86"/>
    </row>
    <row r="163" spans="1:11" ht="15">
      <c r="A163" s="282"/>
      <c r="B163" s="285"/>
      <c r="C163" s="70" t="s">
        <v>25</v>
      </c>
      <c r="D163" s="46">
        <v>189</v>
      </c>
      <c r="E163" s="46">
        <v>728</v>
      </c>
      <c r="F163" s="46">
        <v>6</v>
      </c>
      <c r="G163" s="78">
        <v>0</v>
      </c>
      <c r="H163" s="64"/>
      <c r="I163" s="64"/>
      <c r="J163" s="64"/>
      <c r="K163" s="64"/>
    </row>
    <row r="164" spans="1:11" ht="15">
      <c r="A164" s="282"/>
      <c r="B164" s="285"/>
      <c r="C164" s="70" t="s">
        <v>26</v>
      </c>
      <c r="D164" s="46">
        <v>133</v>
      </c>
      <c r="E164" s="46">
        <v>260</v>
      </c>
      <c r="F164" s="46">
        <v>0</v>
      </c>
      <c r="G164" s="78">
        <v>0</v>
      </c>
      <c r="H164" s="64"/>
      <c r="I164" s="64"/>
      <c r="J164" s="64"/>
      <c r="K164" s="64"/>
    </row>
    <row r="165" spans="1:11" ht="15">
      <c r="A165" s="282"/>
      <c r="B165" s="285"/>
      <c r="C165" s="70" t="s">
        <v>27</v>
      </c>
      <c r="D165" s="46">
        <v>649</v>
      </c>
      <c r="E165" s="46">
        <v>879</v>
      </c>
      <c r="F165" s="46">
        <v>0</v>
      </c>
      <c r="G165" s="78">
        <v>0</v>
      </c>
      <c r="H165" s="64"/>
      <c r="I165" s="64"/>
      <c r="J165" s="64"/>
      <c r="K165" s="64"/>
    </row>
    <row r="166" spans="1:11" ht="13.5" customHeight="1">
      <c r="A166" s="282"/>
      <c r="B166" s="285"/>
      <c r="C166" s="70" t="s">
        <v>28</v>
      </c>
      <c r="D166" s="46">
        <v>103</v>
      </c>
      <c r="E166" s="46">
        <v>330</v>
      </c>
      <c r="F166" s="46">
        <v>0</v>
      </c>
      <c r="G166" s="78">
        <v>21</v>
      </c>
      <c r="H166" s="64"/>
      <c r="I166" s="64"/>
      <c r="J166" s="64"/>
      <c r="K166" s="64"/>
    </row>
    <row r="167" spans="1:11" ht="15">
      <c r="A167" s="282"/>
      <c r="B167" s="285"/>
      <c r="C167" s="70" t="s">
        <v>29</v>
      </c>
      <c r="D167" s="46">
        <v>63</v>
      </c>
      <c r="E167" s="46">
        <v>102</v>
      </c>
      <c r="F167" s="46">
        <v>0</v>
      </c>
      <c r="G167" s="78">
        <v>0</v>
      </c>
      <c r="H167" s="64"/>
      <c r="I167" s="64"/>
      <c r="J167" s="64"/>
      <c r="K167" s="64"/>
    </row>
    <row r="168" spans="1:11" ht="15.75" thickBot="1">
      <c r="A168" s="283"/>
      <c r="B168" s="286"/>
      <c r="C168" s="73" t="s">
        <v>30</v>
      </c>
      <c r="D168" s="48">
        <v>89</v>
      </c>
      <c r="E168" s="48">
        <v>106</v>
      </c>
      <c r="F168" s="48">
        <v>0</v>
      </c>
      <c r="G168" s="79">
        <v>0</v>
      </c>
      <c r="H168" s="80"/>
      <c r="I168" s="80"/>
      <c r="J168" s="80"/>
      <c r="K168" s="80"/>
    </row>
    <row r="169" spans="1:11" ht="15">
      <c r="A169" s="287">
        <v>4</v>
      </c>
      <c r="B169" s="319" t="s">
        <v>66</v>
      </c>
      <c r="C169" s="81" t="s">
        <v>70</v>
      </c>
      <c r="D169" s="82">
        <f aca="true" t="shared" si="25" ref="D169:K169">SUM(D170:D176)</f>
        <v>2587</v>
      </c>
      <c r="E169" s="82">
        <f t="shared" si="25"/>
        <v>5910</v>
      </c>
      <c r="F169" s="82">
        <f t="shared" si="25"/>
        <v>40</v>
      </c>
      <c r="G169" s="82">
        <f t="shared" si="25"/>
        <v>81</v>
      </c>
      <c r="H169" s="82">
        <f t="shared" si="25"/>
        <v>0</v>
      </c>
      <c r="I169" s="82">
        <f t="shared" si="25"/>
        <v>0</v>
      </c>
      <c r="J169" s="82">
        <f t="shared" si="25"/>
        <v>0</v>
      </c>
      <c r="K169" s="82">
        <f t="shared" si="25"/>
        <v>0</v>
      </c>
    </row>
    <row r="170" spans="1:11" ht="15">
      <c r="A170" s="282"/>
      <c r="B170" s="285"/>
      <c r="C170" s="83" t="s">
        <v>24</v>
      </c>
      <c r="D170" s="84">
        <v>0</v>
      </c>
      <c r="E170" s="84">
        <v>0</v>
      </c>
      <c r="F170" s="84">
        <v>4</v>
      </c>
      <c r="G170" s="85">
        <v>50</v>
      </c>
      <c r="H170" s="86"/>
      <c r="I170" s="86"/>
      <c r="J170" s="86"/>
      <c r="K170" s="86"/>
    </row>
    <row r="171" spans="1:11" ht="15">
      <c r="A171" s="282"/>
      <c r="B171" s="285"/>
      <c r="C171" s="70" t="s">
        <v>25</v>
      </c>
      <c r="D171" s="46">
        <v>870</v>
      </c>
      <c r="E171" s="46">
        <v>1193</v>
      </c>
      <c r="F171" s="46">
        <v>4</v>
      </c>
      <c r="G171" s="78">
        <v>0</v>
      </c>
      <c r="H171" s="64"/>
      <c r="I171" s="64"/>
      <c r="J171" s="64"/>
      <c r="K171" s="64"/>
    </row>
    <row r="172" spans="1:11" ht="15">
      <c r="A172" s="282"/>
      <c r="B172" s="285"/>
      <c r="C172" s="70" t="s">
        <v>26</v>
      </c>
      <c r="D172" s="46">
        <v>231</v>
      </c>
      <c r="E172" s="46">
        <v>617</v>
      </c>
      <c r="F172" s="46">
        <v>0</v>
      </c>
      <c r="G172" s="78">
        <v>0</v>
      </c>
      <c r="H172" s="64"/>
      <c r="I172" s="64"/>
      <c r="J172" s="64"/>
      <c r="K172" s="64"/>
    </row>
    <row r="173" spans="1:11" ht="15">
      <c r="A173" s="282"/>
      <c r="B173" s="285"/>
      <c r="C173" s="70" t="s">
        <v>27</v>
      </c>
      <c r="D173" s="46">
        <v>1034</v>
      </c>
      <c r="E173" s="46">
        <v>2035</v>
      </c>
      <c r="F173" s="46">
        <v>32</v>
      </c>
      <c r="G173" s="78">
        <v>31</v>
      </c>
      <c r="H173" s="64"/>
      <c r="I173" s="64"/>
      <c r="J173" s="64"/>
      <c r="K173" s="64"/>
    </row>
    <row r="174" spans="1:11" ht="15">
      <c r="A174" s="282"/>
      <c r="B174" s="285"/>
      <c r="C174" s="70" t="s">
        <v>28</v>
      </c>
      <c r="D174" s="46">
        <v>0</v>
      </c>
      <c r="E174" s="46">
        <v>0</v>
      </c>
      <c r="F174" s="46">
        <v>0</v>
      </c>
      <c r="G174" s="78">
        <v>0</v>
      </c>
      <c r="H174" s="64"/>
      <c r="I174" s="64"/>
      <c r="J174" s="64"/>
      <c r="K174" s="64"/>
    </row>
    <row r="175" spans="1:11" ht="13.5" customHeight="1">
      <c r="A175" s="282"/>
      <c r="B175" s="285"/>
      <c r="C175" s="70" t="s">
        <v>29</v>
      </c>
      <c r="D175" s="46">
        <v>29</v>
      </c>
      <c r="E175" s="46">
        <v>310</v>
      </c>
      <c r="F175" s="46">
        <v>0</v>
      </c>
      <c r="G175" s="78">
        <v>0</v>
      </c>
      <c r="H175" s="64"/>
      <c r="I175" s="64"/>
      <c r="J175" s="64"/>
      <c r="K175" s="64"/>
    </row>
    <row r="176" spans="1:11" ht="13.5" customHeight="1" thickBot="1">
      <c r="A176" s="283"/>
      <c r="B176" s="286"/>
      <c r="C176" s="73" t="s">
        <v>30</v>
      </c>
      <c r="D176" s="48">
        <v>423</v>
      </c>
      <c r="E176" s="48">
        <v>1755</v>
      </c>
      <c r="F176" s="48">
        <v>0</v>
      </c>
      <c r="G176" s="79">
        <v>0</v>
      </c>
      <c r="H176" s="80"/>
      <c r="I176" s="80"/>
      <c r="J176" s="80"/>
      <c r="K176" s="80"/>
    </row>
    <row r="177" spans="1:11" ht="13.5" customHeight="1">
      <c r="A177" s="331">
        <v>5</v>
      </c>
      <c r="B177" s="284" t="s">
        <v>78</v>
      </c>
      <c r="C177" s="76" t="s">
        <v>70</v>
      </c>
      <c r="D177" s="77">
        <f aca="true" t="shared" si="26" ref="D177:K177">SUM(D178:D184)</f>
        <v>7180</v>
      </c>
      <c r="E177" s="77">
        <f t="shared" si="26"/>
        <v>12640</v>
      </c>
      <c r="F177" s="77">
        <f t="shared" si="26"/>
        <v>402</v>
      </c>
      <c r="G177" s="77">
        <f t="shared" si="26"/>
        <v>0</v>
      </c>
      <c r="H177" s="77">
        <f t="shared" si="26"/>
        <v>0</v>
      </c>
      <c r="I177" s="77">
        <f t="shared" si="26"/>
        <v>0</v>
      </c>
      <c r="J177" s="77">
        <f t="shared" si="26"/>
        <v>0</v>
      </c>
      <c r="K177" s="77">
        <f t="shared" si="26"/>
        <v>0</v>
      </c>
    </row>
    <row r="178" spans="1:11" ht="13.5" customHeight="1">
      <c r="A178" s="282"/>
      <c r="B178" s="285"/>
      <c r="C178" s="83" t="s">
        <v>24</v>
      </c>
      <c r="D178" s="85">
        <v>0</v>
      </c>
      <c r="E178" s="85">
        <v>4202</v>
      </c>
      <c r="F178" s="85">
        <v>0</v>
      </c>
      <c r="G178" s="85">
        <v>0</v>
      </c>
      <c r="H178" s="86"/>
      <c r="I178" s="86"/>
      <c r="J178" s="86"/>
      <c r="K178" s="86"/>
    </row>
    <row r="179" spans="1:11" ht="13.5" customHeight="1">
      <c r="A179" s="282"/>
      <c r="B179" s="285"/>
      <c r="C179" s="70" t="s">
        <v>25</v>
      </c>
      <c r="D179" s="78">
        <v>2445</v>
      </c>
      <c r="E179" s="78">
        <v>2903</v>
      </c>
      <c r="F179" s="78">
        <v>0</v>
      </c>
      <c r="G179" s="85">
        <v>0</v>
      </c>
      <c r="H179" s="64"/>
      <c r="I179" s="64"/>
      <c r="J179" s="64"/>
      <c r="K179" s="64"/>
    </row>
    <row r="180" spans="1:11" ht="13.5" customHeight="1">
      <c r="A180" s="282"/>
      <c r="B180" s="285"/>
      <c r="C180" s="70" t="s">
        <v>26</v>
      </c>
      <c r="D180" s="78">
        <v>0</v>
      </c>
      <c r="E180" s="78">
        <v>0</v>
      </c>
      <c r="F180" s="78">
        <v>0</v>
      </c>
      <c r="G180" s="85">
        <v>0</v>
      </c>
      <c r="H180" s="64"/>
      <c r="I180" s="64"/>
      <c r="J180" s="64"/>
      <c r="K180" s="64"/>
    </row>
    <row r="181" spans="1:11" ht="13.5" customHeight="1">
      <c r="A181" s="282"/>
      <c r="B181" s="285"/>
      <c r="C181" s="70" t="s">
        <v>27</v>
      </c>
      <c r="D181" s="78">
        <v>3516</v>
      </c>
      <c r="E181" s="78">
        <v>3216</v>
      </c>
      <c r="F181" s="78">
        <v>402</v>
      </c>
      <c r="G181" s="85">
        <v>0</v>
      </c>
      <c r="H181" s="64"/>
      <c r="I181" s="64"/>
      <c r="J181" s="64"/>
      <c r="K181" s="64"/>
    </row>
    <row r="182" spans="1:11" ht="13.5" customHeight="1">
      <c r="A182" s="282"/>
      <c r="B182" s="285"/>
      <c r="C182" s="70" t="s">
        <v>28</v>
      </c>
      <c r="D182" s="78">
        <v>616</v>
      </c>
      <c r="E182" s="78">
        <v>571</v>
      </c>
      <c r="F182" s="78">
        <v>0</v>
      </c>
      <c r="G182" s="85">
        <v>0</v>
      </c>
      <c r="H182" s="64"/>
      <c r="I182" s="64"/>
      <c r="J182" s="64"/>
      <c r="K182" s="64"/>
    </row>
    <row r="183" spans="1:11" ht="15">
      <c r="A183" s="282"/>
      <c r="B183" s="285"/>
      <c r="C183" s="70" t="s">
        <v>29</v>
      </c>
      <c r="D183" s="78">
        <v>0</v>
      </c>
      <c r="E183" s="78">
        <v>0</v>
      </c>
      <c r="F183" s="78">
        <v>0</v>
      </c>
      <c r="G183" s="85">
        <v>0</v>
      </c>
      <c r="H183" s="64"/>
      <c r="I183" s="64"/>
      <c r="J183" s="64"/>
      <c r="K183" s="64"/>
    </row>
    <row r="184" spans="1:11" ht="19.5" customHeight="1" thickBot="1">
      <c r="A184" s="283"/>
      <c r="B184" s="286"/>
      <c r="C184" s="73" t="s">
        <v>30</v>
      </c>
      <c r="D184" s="79">
        <v>603</v>
      </c>
      <c r="E184" s="79">
        <v>1748</v>
      </c>
      <c r="F184" s="79">
        <v>0</v>
      </c>
      <c r="G184" s="85">
        <v>0</v>
      </c>
      <c r="H184" s="80"/>
      <c r="I184" s="80"/>
      <c r="J184" s="80"/>
      <c r="K184" s="80"/>
    </row>
    <row r="185" spans="1:13" s="10" customFormat="1" ht="15">
      <c r="A185" s="287">
        <v>6</v>
      </c>
      <c r="B185" s="319" t="s">
        <v>86</v>
      </c>
      <c r="C185" s="81" t="s">
        <v>70</v>
      </c>
      <c r="D185" s="82">
        <f aca="true" t="shared" si="27" ref="D185:K185">SUM(D186:D192)</f>
        <v>10003</v>
      </c>
      <c r="E185" s="82">
        <f t="shared" si="27"/>
        <v>19894</v>
      </c>
      <c r="F185" s="82">
        <f t="shared" si="27"/>
        <v>58</v>
      </c>
      <c r="G185" s="82">
        <f t="shared" si="27"/>
        <v>63</v>
      </c>
      <c r="H185" s="82">
        <f t="shared" si="27"/>
        <v>0</v>
      </c>
      <c r="I185" s="82">
        <f t="shared" si="27"/>
        <v>0</v>
      </c>
      <c r="J185" s="82">
        <f t="shared" si="27"/>
        <v>0</v>
      </c>
      <c r="K185" s="82">
        <f t="shared" si="27"/>
        <v>0</v>
      </c>
      <c r="L185" s="9"/>
      <c r="M185" s="9"/>
    </row>
    <row r="186" spans="1:11" s="10" customFormat="1" ht="15">
      <c r="A186" s="282"/>
      <c r="B186" s="320"/>
      <c r="C186" s="83" t="s">
        <v>24</v>
      </c>
      <c r="D186" s="85">
        <v>4991</v>
      </c>
      <c r="E186" s="85">
        <v>10422</v>
      </c>
      <c r="F186" s="85">
        <v>0</v>
      </c>
      <c r="G186" s="85">
        <v>0</v>
      </c>
      <c r="H186" s="86"/>
      <c r="I186" s="86"/>
      <c r="J186" s="86"/>
      <c r="K186" s="86"/>
    </row>
    <row r="187" spans="1:13" s="10" customFormat="1" ht="15">
      <c r="A187" s="282"/>
      <c r="B187" s="320"/>
      <c r="C187" s="70" t="s">
        <v>25</v>
      </c>
      <c r="D187" s="78">
        <v>1889</v>
      </c>
      <c r="E187" s="78">
        <v>2842</v>
      </c>
      <c r="F187" s="78">
        <v>0</v>
      </c>
      <c r="G187" s="78">
        <v>0</v>
      </c>
      <c r="H187" s="64"/>
      <c r="I187" s="64"/>
      <c r="J187" s="64"/>
      <c r="K187" s="64"/>
      <c r="L187" s="11"/>
      <c r="M187" s="11"/>
    </row>
    <row r="188" spans="1:13" s="10" customFormat="1" ht="15">
      <c r="A188" s="282"/>
      <c r="B188" s="320"/>
      <c r="C188" s="70" t="s">
        <v>26</v>
      </c>
      <c r="D188" s="78">
        <v>338</v>
      </c>
      <c r="E188" s="78">
        <v>828</v>
      </c>
      <c r="F188" s="78">
        <v>0</v>
      </c>
      <c r="G188" s="78">
        <v>36</v>
      </c>
      <c r="H188" s="64"/>
      <c r="I188" s="64"/>
      <c r="J188" s="64"/>
      <c r="K188" s="64"/>
      <c r="L188" s="11"/>
      <c r="M188" s="11"/>
    </row>
    <row r="189" spans="1:13" s="10" customFormat="1" ht="15">
      <c r="A189" s="282"/>
      <c r="B189" s="320"/>
      <c r="C189" s="70" t="s">
        <v>27</v>
      </c>
      <c r="D189" s="78">
        <v>1373</v>
      </c>
      <c r="E189" s="78">
        <v>3342</v>
      </c>
      <c r="F189" s="78">
        <v>0</v>
      </c>
      <c r="G189" s="78">
        <v>0</v>
      </c>
      <c r="H189" s="64"/>
      <c r="I189" s="64"/>
      <c r="J189" s="64"/>
      <c r="K189" s="64"/>
      <c r="L189" s="11"/>
      <c r="M189" s="11"/>
    </row>
    <row r="190" spans="1:13" s="10" customFormat="1" ht="15">
      <c r="A190" s="282"/>
      <c r="B190" s="320"/>
      <c r="C190" s="70" t="s">
        <v>28</v>
      </c>
      <c r="D190" s="78">
        <v>527</v>
      </c>
      <c r="E190" s="78">
        <v>426</v>
      </c>
      <c r="F190" s="78">
        <v>58</v>
      </c>
      <c r="G190" s="78">
        <v>27</v>
      </c>
      <c r="H190" s="64"/>
      <c r="I190" s="64"/>
      <c r="J190" s="64"/>
      <c r="K190" s="64"/>
      <c r="L190" s="11"/>
      <c r="M190" s="11"/>
    </row>
    <row r="191" spans="1:13" s="10" customFormat="1" ht="15">
      <c r="A191" s="282"/>
      <c r="B191" s="320"/>
      <c r="C191" s="70" t="s">
        <v>29</v>
      </c>
      <c r="D191" s="78">
        <v>0</v>
      </c>
      <c r="E191" s="78">
        <v>0</v>
      </c>
      <c r="F191" s="78">
        <v>0</v>
      </c>
      <c r="G191" s="78">
        <v>0</v>
      </c>
      <c r="H191" s="64"/>
      <c r="I191" s="64"/>
      <c r="J191" s="64"/>
      <c r="K191" s="64"/>
      <c r="L191" s="11"/>
      <c r="M191" s="11"/>
    </row>
    <row r="192" spans="1:13" s="10" customFormat="1" ht="15.75" thickBot="1">
      <c r="A192" s="283"/>
      <c r="B192" s="321"/>
      <c r="C192" s="73" t="s">
        <v>30</v>
      </c>
      <c r="D192" s="79">
        <v>885</v>
      </c>
      <c r="E192" s="79">
        <v>2034</v>
      </c>
      <c r="F192" s="79">
        <v>0</v>
      </c>
      <c r="G192" s="79">
        <v>0</v>
      </c>
      <c r="H192" s="80"/>
      <c r="I192" s="80"/>
      <c r="J192" s="80"/>
      <c r="K192" s="80"/>
      <c r="L192" s="11"/>
      <c r="M192" s="11"/>
    </row>
    <row r="193" spans="1:13" s="10" customFormat="1" ht="15">
      <c r="A193" s="331">
        <v>7</v>
      </c>
      <c r="B193" s="319" t="s">
        <v>63</v>
      </c>
      <c r="C193" s="81" t="s">
        <v>70</v>
      </c>
      <c r="D193" s="82">
        <f aca="true" t="shared" si="28" ref="D193:K193">SUM(D194:D200)</f>
        <v>1990</v>
      </c>
      <c r="E193" s="82">
        <f t="shared" si="28"/>
        <v>2423</v>
      </c>
      <c r="F193" s="82">
        <f t="shared" si="28"/>
        <v>727</v>
      </c>
      <c r="G193" s="82">
        <f t="shared" si="28"/>
        <v>101</v>
      </c>
      <c r="H193" s="82">
        <f t="shared" si="28"/>
        <v>0</v>
      </c>
      <c r="I193" s="82">
        <f t="shared" si="28"/>
        <v>0</v>
      </c>
      <c r="J193" s="82">
        <f t="shared" si="28"/>
        <v>0</v>
      </c>
      <c r="K193" s="82">
        <f t="shared" si="28"/>
        <v>0</v>
      </c>
      <c r="L193" s="11"/>
      <c r="M193" s="11"/>
    </row>
    <row r="194" spans="1:13" s="10" customFormat="1" ht="15">
      <c r="A194" s="282"/>
      <c r="B194" s="320"/>
      <c r="C194" s="83" t="s">
        <v>24</v>
      </c>
      <c r="D194" s="84">
        <v>0</v>
      </c>
      <c r="E194" s="84">
        <v>0</v>
      </c>
      <c r="F194" s="84">
        <v>0</v>
      </c>
      <c r="G194" s="85">
        <v>0</v>
      </c>
      <c r="H194" s="86"/>
      <c r="I194" s="86"/>
      <c r="J194" s="86"/>
      <c r="K194" s="86"/>
      <c r="L194" s="11"/>
      <c r="M194" s="11"/>
    </row>
    <row r="195" spans="1:13" s="10" customFormat="1" ht="15">
      <c r="A195" s="282"/>
      <c r="B195" s="320"/>
      <c r="C195" s="70" t="s">
        <v>25</v>
      </c>
      <c r="D195" s="46">
        <v>801</v>
      </c>
      <c r="E195" s="46">
        <v>505</v>
      </c>
      <c r="F195" s="46">
        <v>725</v>
      </c>
      <c r="G195" s="78">
        <v>0</v>
      </c>
      <c r="H195" s="64"/>
      <c r="I195" s="64"/>
      <c r="J195" s="64"/>
      <c r="K195" s="64"/>
      <c r="L195" s="11"/>
      <c r="M195" s="11"/>
    </row>
    <row r="196" spans="1:11" ht="15">
      <c r="A196" s="282"/>
      <c r="B196" s="320"/>
      <c r="C196" s="70" t="s">
        <v>26</v>
      </c>
      <c r="D196" s="46">
        <v>310</v>
      </c>
      <c r="E196" s="46">
        <v>262</v>
      </c>
      <c r="F196" s="46">
        <v>0</v>
      </c>
      <c r="G196" s="78">
        <v>0</v>
      </c>
      <c r="H196" s="64"/>
      <c r="I196" s="64"/>
      <c r="J196" s="64"/>
      <c r="K196" s="64"/>
    </row>
    <row r="197" spans="1:11" ht="15">
      <c r="A197" s="282"/>
      <c r="B197" s="320"/>
      <c r="C197" s="70" t="s">
        <v>27</v>
      </c>
      <c r="D197" s="46">
        <v>679</v>
      </c>
      <c r="E197" s="46">
        <v>868</v>
      </c>
      <c r="F197" s="46">
        <v>2</v>
      </c>
      <c r="G197" s="78">
        <v>101</v>
      </c>
      <c r="H197" s="64"/>
      <c r="I197" s="64"/>
      <c r="J197" s="64"/>
      <c r="K197" s="64"/>
    </row>
    <row r="198" spans="1:11" ht="15">
      <c r="A198" s="282"/>
      <c r="B198" s="320"/>
      <c r="C198" s="70" t="s">
        <v>28</v>
      </c>
      <c r="D198" s="46">
        <v>97</v>
      </c>
      <c r="E198" s="46">
        <v>54</v>
      </c>
      <c r="F198" s="46">
        <v>0</v>
      </c>
      <c r="G198" s="78">
        <v>0</v>
      </c>
      <c r="H198" s="64"/>
      <c r="I198" s="64"/>
      <c r="J198" s="64"/>
      <c r="K198" s="64"/>
    </row>
    <row r="199" spans="1:11" ht="15">
      <c r="A199" s="282"/>
      <c r="B199" s="320"/>
      <c r="C199" s="70" t="s">
        <v>29</v>
      </c>
      <c r="D199" s="46">
        <v>7</v>
      </c>
      <c r="E199" s="46">
        <v>3</v>
      </c>
      <c r="F199" s="46">
        <v>0</v>
      </c>
      <c r="G199" s="78">
        <v>0</v>
      </c>
      <c r="H199" s="64"/>
      <c r="I199" s="64"/>
      <c r="J199" s="64"/>
      <c r="K199" s="64"/>
    </row>
    <row r="200" spans="1:11" ht="15.75" thickBot="1">
      <c r="A200" s="283"/>
      <c r="B200" s="321"/>
      <c r="C200" s="73" t="s">
        <v>30</v>
      </c>
      <c r="D200" s="48">
        <v>96</v>
      </c>
      <c r="E200" s="48">
        <v>731</v>
      </c>
      <c r="F200" s="48">
        <v>0</v>
      </c>
      <c r="G200" s="79">
        <v>0</v>
      </c>
      <c r="H200" s="80"/>
      <c r="I200" s="80"/>
      <c r="J200" s="80"/>
      <c r="K200" s="80"/>
    </row>
    <row r="201" spans="1:11" ht="15">
      <c r="A201" s="287">
        <v>8</v>
      </c>
      <c r="B201" s="319" t="s">
        <v>54</v>
      </c>
      <c r="C201" s="81" t="s">
        <v>70</v>
      </c>
      <c r="D201" s="82">
        <f aca="true" t="shared" si="29" ref="D201:K201">SUM(D202:D208)</f>
        <v>2572</v>
      </c>
      <c r="E201" s="82">
        <f t="shared" si="29"/>
        <v>2548</v>
      </c>
      <c r="F201" s="82">
        <f t="shared" si="29"/>
        <v>142</v>
      </c>
      <c r="G201" s="82">
        <f t="shared" si="29"/>
        <v>631</v>
      </c>
      <c r="H201" s="82">
        <f t="shared" si="29"/>
        <v>0</v>
      </c>
      <c r="I201" s="82">
        <f t="shared" si="29"/>
        <v>0</v>
      </c>
      <c r="J201" s="82">
        <f t="shared" si="29"/>
        <v>0</v>
      </c>
      <c r="K201" s="82">
        <f t="shared" si="29"/>
        <v>0</v>
      </c>
    </row>
    <row r="202" spans="1:11" ht="15">
      <c r="A202" s="282"/>
      <c r="B202" s="320"/>
      <c r="C202" s="83" t="s">
        <v>24</v>
      </c>
      <c r="D202" s="84">
        <v>0</v>
      </c>
      <c r="E202" s="84">
        <v>0</v>
      </c>
      <c r="F202" s="84">
        <v>0</v>
      </c>
      <c r="G202" s="85">
        <v>0</v>
      </c>
      <c r="H202" s="86"/>
      <c r="I202" s="86"/>
      <c r="J202" s="86"/>
      <c r="K202" s="86"/>
    </row>
    <row r="203" spans="1:11" ht="15">
      <c r="A203" s="282"/>
      <c r="B203" s="320"/>
      <c r="C203" s="70" t="s">
        <v>25</v>
      </c>
      <c r="D203" s="46">
        <v>1029</v>
      </c>
      <c r="E203" s="46">
        <v>926</v>
      </c>
      <c r="F203" s="46">
        <v>61</v>
      </c>
      <c r="G203" s="78">
        <v>21</v>
      </c>
      <c r="H203" s="64"/>
      <c r="I203" s="64"/>
      <c r="J203" s="64"/>
      <c r="K203" s="64"/>
    </row>
    <row r="204" spans="1:11" ht="15">
      <c r="A204" s="282"/>
      <c r="B204" s="320"/>
      <c r="C204" s="70" t="s">
        <v>26</v>
      </c>
      <c r="D204" s="46">
        <v>677</v>
      </c>
      <c r="E204" s="46">
        <v>502</v>
      </c>
      <c r="F204" s="46">
        <v>14</v>
      </c>
      <c r="G204" s="78">
        <v>197</v>
      </c>
      <c r="H204" s="64"/>
      <c r="I204" s="64"/>
      <c r="J204" s="64"/>
      <c r="K204" s="64"/>
    </row>
    <row r="205" spans="1:11" ht="15">
      <c r="A205" s="282"/>
      <c r="B205" s="320"/>
      <c r="C205" s="70" t="s">
        <v>27</v>
      </c>
      <c r="D205" s="46">
        <v>860</v>
      </c>
      <c r="E205" s="46">
        <v>1114</v>
      </c>
      <c r="F205" s="46">
        <v>67</v>
      </c>
      <c r="G205" s="78">
        <v>413</v>
      </c>
      <c r="H205" s="64"/>
      <c r="I205" s="64"/>
      <c r="J205" s="64"/>
      <c r="K205" s="64"/>
    </row>
    <row r="206" spans="1:11" ht="15">
      <c r="A206" s="282"/>
      <c r="B206" s="320"/>
      <c r="C206" s="70" t="s">
        <v>28</v>
      </c>
      <c r="D206" s="46">
        <v>0</v>
      </c>
      <c r="E206" s="46">
        <v>0</v>
      </c>
      <c r="F206" s="46">
        <v>0</v>
      </c>
      <c r="G206" s="78">
        <v>0</v>
      </c>
      <c r="H206" s="64"/>
      <c r="I206" s="64"/>
      <c r="J206" s="64"/>
      <c r="K206" s="64"/>
    </row>
    <row r="207" spans="1:11" ht="15">
      <c r="A207" s="282"/>
      <c r="B207" s="320"/>
      <c r="C207" s="70" t="s">
        <v>29</v>
      </c>
      <c r="D207" s="46">
        <v>6</v>
      </c>
      <c r="E207" s="46">
        <v>6</v>
      </c>
      <c r="F207" s="46">
        <v>0</v>
      </c>
      <c r="G207" s="78">
        <v>0</v>
      </c>
      <c r="H207" s="64"/>
      <c r="I207" s="64"/>
      <c r="J207" s="64"/>
      <c r="K207" s="64"/>
    </row>
    <row r="208" spans="1:11" ht="15.75" thickBot="1">
      <c r="A208" s="283"/>
      <c r="B208" s="321"/>
      <c r="C208" s="73" t="s">
        <v>30</v>
      </c>
      <c r="D208" s="48">
        <v>0</v>
      </c>
      <c r="E208" s="48">
        <v>0</v>
      </c>
      <c r="F208" s="48">
        <v>0</v>
      </c>
      <c r="G208" s="79">
        <v>0</v>
      </c>
      <c r="H208" s="80"/>
      <c r="I208" s="80"/>
      <c r="J208" s="80"/>
      <c r="K208" s="80"/>
    </row>
    <row r="209" spans="1:11" ht="15">
      <c r="A209" s="331">
        <v>9</v>
      </c>
      <c r="B209" s="319" t="s">
        <v>58</v>
      </c>
      <c r="C209" s="81" t="s">
        <v>70</v>
      </c>
      <c r="D209" s="82">
        <f aca="true" t="shared" si="30" ref="D209:J209">SUM(D210:D216)</f>
        <v>1043</v>
      </c>
      <c r="E209" s="82">
        <f t="shared" si="30"/>
        <v>12785</v>
      </c>
      <c r="F209" s="82">
        <f t="shared" si="30"/>
        <v>31</v>
      </c>
      <c r="G209" s="82">
        <f t="shared" si="30"/>
        <v>203</v>
      </c>
      <c r="H209" s="82">
        <f t="shared" si="30"/>
        <v>0</v>
      </c>
      <c r="I209" s="82">
        <f t="shared" si="30"/>
        <v>0</v>
      </c>
      <c r="J209" s="82">
        <f t="shared" si="30"/>
        <v>0</v>
      </c>
      <c r="K209" s="87"/>
    </row>
    <row r="210" spans="1:11" ht="15">
      <c r="A210" s="282"/>
      <c r="B210" s="320"/>
      <c r="C210" s="83" t="s">
        <v>24</v>
      </c>
      <c r="D210" s="84">
        <v>165</v>
      </c>
      <c r="E210" s="84">
        <v>5155</v>
      </c>
      <c r="F210" s="84">
        <v>2</v>
      </c>
      <c r="G210" s="85">
        <v>0</v>
      </c>
      <c r="H210" s="86"/>
      <c r="I210" s="86"/>
      <c r="J210" s="86"/>
      <c r="K210" s="86"/>
    </row>
    <row r="211" spans="1:11" ht="15">
      <c r="A211" s="282"/>
      <c r="B211" s="320"/>
      <c r="C211" s="70" t="s">
        <v>25</v>
      </c>
      <c r="D211" s="84">
        <v>122</v>
      </c>
      <c r="E211" s="84">
        <v>2084</v>
      </c>
      <c r="F211" s="84">
        <v>0</v>
      </c>
      <c r="G211" s="85">
        <v>0</v>
      </c>
      <c r="H211" s="86"/>
      <c r="I211" s="86"/>
      <c r="J211" s="86"/>
      <c r="K211" s="86"/>
    </row>
    <row r="212" spans="1:11" ht="15">
      <c r="A212" s="282"/>
      <c r="B212" s="320"/>
      <c r="C212" s="70" t="s">
        <v>26</v>
      </c>
      <c r="D212" s="84">
        <v>278</v>
      </c>
      <c r="E212" s="84">
        <v>1059</v>
      </c>
      <c r="F212" s="84">
        <v>6</v>
      </c>
      <c r="G212" s="85">
        <v>66</v>
      </c>
      <c r="H212" s="86"/>
      <c r="I212" s="86"/>
      <c r="J212" s="86"/>
      <c r="K212" s="86"/>
    </row>
    <row r="213" spans="1:11" ht="15">
      <c r="A213" s="282"/>
      <c r="B213" s="320"/>
      <c r="C213" s="70" t="s">
        <v>27</v>
      </c>
      <c r="D213" s="84">
        <v>450</v>
      </c>
      <c r="E213" s="84">
        <v>2288</v>
      </c>
      <c r="F213" s="84">
        <v>23</v>
      </c>
      <c r="G213" s="85">
        <v>137</v>
      </c>
      <c r="H213" s="86"/>
      <c r="I213" s="86"/>
      <c r="J213" s="86"/>
      <c r="K213" s="86"/>
    </row>
    <row r="214" spans="1:11" ht="15">
      <c r="A214" s="282"/>
      <c r="B214" s="320"/>
      <c r="C214" s="70" t="s">
        <v>28</v>
      </c>
      <c r="D214" s="84">
        <v>0</v>
      </c>
      <c r="E214" s="84">
        <v>0</v>
      </c>
      <c r="F214" s="84">
        <v>0</v>
      </c>
      <c r="G214" s="85">
        <v>0</v>
      </c>
      <c r="H214" s="86"/>
      <c r="I214" s="86"/>
      <c r="J214" s="86"/>
      <c r="K214" s="86"/>
    </row>
    <row r="215" spans="1:11" ht="15">
      <c r="A215" s="282"/>
      <c r="B215" s="320"/>
      <c r="C215" s="70" t="s">
        <v>29</v>
      </c>
      <c r="D215" s="84">
        <v>15</v>
      </c>
      <c r="E215" s="84">
        <v>0</v>
      </c>
      <c r="F215" s="84">
        <v>0</v>
      </c>
      <c r="G215" s="85">
        <v>0</v>
      </c>
      <c r="H215" s="86"/>
      <c r="I215" s="86"/>
      <c r="J215" s="86"/>
      <c r="K215" s="86"/>
    </row>
    <row r="216" spans="1:11" ht="15.75" thickBot="1">
      <c r="A216" s="283"/>
      <c r="B216" s="321"/>
      <c r="C216" s="73" t="s">
        <v>30</v>
      </c>
      <c r="D216" s="88">
        <v>13</v>
      </c>
      <c r="E216" s="88">
        <v>2199</v>
      </c>
      <c r="F216" s="88">
        <v>0</v>
      </c>
      <c r="G216" s="89">
        <v>0</v>
      </c>
      <c r="H216" s="90"/>
      <c r="I216" s="90"/>
      <c r="J216" s="90"/>
      <c r="K216" s="90"/>
    </row>
    <row r="217" spans="1:11" ht="15">
      <c r="A217" s="287">
        <v>10</v>
      </c>
      <c r="B217" s="284" t="s">
        <v>56</v>
      </c>
      <c r="C217" s="76" t="s">
        <v>70</v>
      </c>
      <c r="D217" s="77">
        <f aca="true" t="shared" si="31" ref="D217:K217">SUM(D218:D224)</f>
        <v>396</v>
      </c>
      <c r="E217" s="77">
        <f t="shared" si="31"/>
        <v>222</v>
      </c>
      <c r="F217" s="77">
        <f t="shared" si="31"/>
        <v>339</v>
      </c>
      <c r="G217" s="77">
        <f t="shared" si="31"/>
        <v>0</v>
      </c>
      <c r="H217" s="77">
        <f t="shared" si="31"/>
        <v>0</v>
      </c>
      <c r="I217" s="77">
        <f t="shared" si="31"/>
        <v>0</v>
      </c>
      <c r="J217" s="77">
        <f t="shared" si="31"/>
        <v>0</v>
      </c>
      <c r="K217" s="77">
        <f t="shared" si="31"/>
        <v>0</v>
      </c>
    </row>
    <row r="218" spans="1:11" ht="15">
      <c r="A218" s="282"/>
      <c r="B218" s="320"/>
      <c r="C218" s="83" t="s">
        <v>24</v>
      </c>
      <c r="D218" s="84">
        <v>0</v>
      </c>
      <c r="E218" s="84">
        <v>0</v>
      </c>
      <c r="F218" s="85">
        <v>0</v>
      </c>
      <c r="G218" s="85">
        <v>0</v>
      </c>
      <c r="H218" s="86"/>
      <c r="I218" s="86"/>
      <c r="J218" s="86"/>
      <c r="K218" s="86"/>
    </row>
    <row r="219" spans="1:11" ht="15">
      <c r="A219" s="282"/>
      <c r="B219" s="320"/>
      <c r="C219" s="70" t="s">
        <v>25</v>
      </c>
      <c r="D219" s="84">
        <v>107</v>
      </c>
      <c r="E219" s="84">
        <v>77</v>
      </c>
      <c r="F219" s="85">
        <v>309</v>
      </c>
      <c r="G219" s="85">
        <v>0</v>
      </c>
      <c r="H219" s="86"/>
      <c r="I219" s="86"/>
      <c r="J219" s="86"/>
      <c r="K219" s="86"/>
    </row>
    <row r="220" spans="1:11" ht="15">
      <c r="A220" s="282"/>
      <c r="B220" s="320"/>
      <c r="C220" s="70" t="s">
        <v>26</v>
      </c>
      <c r="D220" s="84">
        <v>0</v>
      </c>
      <c r="E220" s="84">
        <v>0</v>
      </c>
      <c r="F220" s="85">
        <v>0</v>
      </c>
      <c r="G220" s="85">
        <v>0</v>
      </c>
      <c r="H220" s="86"/>
      <c r="I220" s="86"/>
      <c r="J220" s="86"/>
      <c r="K220" s="86"/>
    </row>
    <row r="221" spans="1:11" ht="15">
      <c r="A221" s="282"/>
      <c r="B221" s="320"/>
      <c r="C221" s="70" t="s">
        <v>27</v>
      </c>
      <c r="D221" s="84">
        <v>289</v>
      </c>
      <c r="E221" s="84">
        <v>145</v>
      </c>
      <c r="F221" s="85">
        <v>30</v>
      </c>
      <c r="G221" s="85">
        <v>0</v>
      </c>
      <c r="H221" s="86"/>
      <c r="I221" s="86"/>
      <c r="J221" s="86"/>
      <c r="K221" s="86"/>
    </row>
    <row r="222" spans="1:11" ht="15">
      <c r="A222" s="282"/>
      <c r="B222" s="320"/>
      <c r="C222" s="70" t="s">
        <v>28</v>
      </c>
      <c r="D222" s="84">
        <v>0</v>
      </c>
      <c r="E222" s="84">
        <v>0</v>
      </c>
      <c r="F222" s="85">
        <v>0</v>
      </c>
      <c r="G222" s="85">
        <v>0</v>
      </c>
      <c r="H222" s="86"/>
      <c r="I222" s="86"/>
      <c r="J222" s="86"/>
      <c r="K222" s="86"/>
    </row>
    <row r="223" spans="1:11" ht="15">
      <c r="A223" s="282"/>
      <c r="B223" s="320"/>
      <c r="C223" s="70" t="s">
        <v>29</v>
      </c>
      <c r="D223" s="84">
        <v>0</v>
      </c>
      <c r="E223" s="84">
        <v>0</v>
      </c>
      <c r="F223" s="85">
        <v>0</v>
      </c>
      <c r="G223" s="85">
        <v>0</v>
      </c>
      <c r="H223" s="86"/>
      <c r="I223" s="86"/>
      <c r="J223" s="86"/>
      <c r="K223" s="86"/>
    </row>
    <row r="224" spans="1:11" ht="15.75" thickBot="1">
      <c r="A224" s="283"/>
      <c r="B224" s="321"/>
      <c r="C224" s="73" t="s">
        <v>30</v>
      </c>
      <c r="D224" s="88">
        <v>0</v>
      </c>
      <c r="E224" s="88">
        <v>0</v>
      </c>
      <c r="F224" s="88">
        <v>0</v>
      </c>
      <c r="G224" s="89">
        <v>0</v>
      </c>
      <c r="H224" s="90"/>
      <c r="I224" s="90"/>
      <c r="J224" s="90"/>
      <c r="K224" s="90"/>
    </row>
    <row r="225" spans="1:11" ht="15">
      <c r="A225" s="331">
        <v>11</v>
      </c>
      <c r="B225" s="325" t="s">
        <v>64</v>
      </c>
      <c r="C225" s="81" t="s">
        <v>70</v>
      </c>
      <c r="D225" s="82">
        <f aca="true" t="shared" si="32" ref="D225:K225">SUM(D226:D232)</f>
        <v>4696</v>
      </c>
      <c r="E225" s="82">
        <f t="shared" si="32"/>
        <v>9574</v>
      </c>
      <c r="F225" s="82">
        <f t="shared" si="32"/>
        <v>130</v>
      </c>
      <c r="G225" s="82">
        <f t="shared" si="32"/>
        <v>20</v>
      </c>
      <c r="H225" s="82">
        <f t="shared" si="32"/>
        <v>0</v>
      </c>
      <c r="I225" s="82">
        <f t="shared" si="32"/>
        <v>0</v>
      </c>
      <c r="J225" s="82">
        <f t="shared" si="32"/>
        <v>0</v>
      </c>
      <c r="K225" s="82">
        <f t="shared" si="32"/>
        <v>0</v>
      </c>
    </row>
    <row r="226" spans="1:11" ht="15">
      <c r="A226" s="282"/>
      <c r="B226" s="320"/>
      <c r="C226" s="83" t="s">
        <v>24</v>
      </c>
      <c r="D226" s="84">
        <v>1421</v>
      </c>
      <c r="E226" s="84">
        <v>3746</v>
      </c>
      <c r="F226" s="84">
        <v>36</v>
      </c>
      <c r="G226" s="85">
        <v>0</v>
      </c>
      <c r="H226" s="86"/>
      <c r="I226" s="86"/>
      <c r="J226" s="86"/>
      <c r="K226" s="86"/>
    </row>
    <row r="227" spans="1:11" ht="15">
      <c r="A227" s="282"/>
      <c r="B227" s="320"/>
      <c r="C227" s="70" t="s">
        <v>25</v>
      </c>
      <c r="D227" s="84">
        <v>644</v>
      </c>
      <c r="E227" s="84">
        <v>1368</v>
      </c>
      <c r="F227" s="84">
        <v>16</v>
      </c>
      <c r="G227" s="85">
        <v>0</v>
      </c>
      <c r="H227" s="86"/>
      <c r="I227" s="86"/>
      <c r="J227" s="86"/>
      <c r="K227" s="86"/>
    </row>
    <row r="228" spans="1:11" ht="15">
      <c r="A228" s="282"/>
      <c r="B228" s="320"/>
      <c r="C228" s="70" t="s">
        <v>26</v>
      </c>
      <c r="D228" s="84">
        <v>555</v>
      </c>
      <c r="E228" s="84">
        <v>566</v>
      </c>
      <c r="F228" s="84">
        <v>0</v>
      </c>
      <c r="G228" s="85">
        <v>0</v>
      </c>
      <c r="H228" s="86"/>
      <c r="I228" s="86"/>
      <c r="J228" s="86"/>
      <c r="K228" s="86"/>
    </row>
    <row r="229" spans="1:11" ht="15">
      <c r="A229" s="282"/>
      <c r="B229" s="320"/>
      <c r="C229" s="70" t="s">
        <v>27</v>
      </c>
      <c r="D229" s="84">
        <v>1432</v>
      </c>
      <c r="E229" s="84">
        <v>1809</v>
      </c>
      <c r="F229" s="84">
        <v>78</v>
      </c>
      <c r="G229" s="85">
        <v>20</v>
      </c>
      <c r="H229" s="86"/>
      <c r="I229" s="86"/>
      <c r="J229" s="86"/>
      <c r="K229" s="86"/>
    </row>
    <row r="230" spans="1:11" ht="15.75" customHeight="1">
      <c r="A230" s="282"/>
      <c r="B230" s="320"/>
      <c r="C230" s="70" t="s">
        <v>28</v>
      </c>
      <c r="D230" s="84">
        <v>383</v>
      </c>
      <c r="E230" s="84">
        <v>230</v>
      </c>
      <c r="F230" s="84">
        <v>0</v>
      </c>
      <c r="G230" s="85">
        <v>0</v>
      </c>
      <c r="H230" s="86"/>
      <c r="I230" s="86"/>
      <c r="J230" s="86"/>
      <c r="K230" s="86"/>
    </row>
    <row r="231" spans="1:11" ht="15">
      <c r="A231" s="282"/>
      <c r="B231" s="320"/>
      <c r="C231" s="70" t="s">
        <v>29</v>
      </c>
      <c r="D231" s="84">
        <v>0</v>
      </c>
      <c r="E231" s="84">
        <v>46</v>
      </c>
      <c r="F231" s="84">
        <v>0</v>
      </c>
      <c r="G231" s="85">
        <v>0</v>
      </c>
      <c r="H231" s="86"/>
      <c r="I231" s="86"/>
      <c r="J231" s="86"/>
      <c r="K231" s="86"/>
    </row>
    <row r="232" spans="1:11" ht="15.75" thickBot="1">
      <c r="A232" s="283"/>
      <c r="B232" s="321"/>
      <c r="C232" s="73" t="s">
        <v>30</v>
      </c>
      <c r="D232" s="88">
        <v>261</v>
      </c>
      <c r="E232" s="88">
        <v>1809</v>
      </c>
      <c r="F232" s="88">
        <v>0</v>
      </c>
      <c r="G232" s="89">
        <v>0</v>
      </c>
      <c r="H232" s="90"/>
      <c r="I232" s="90"/>
      <c r="J232" s="90"/>
      <c r="K232" s="90"/>
    </row>
    <row r="233" spans="1:11" ht="15">
      <c r="A233" s="287">
        <v>12</v>
      </c>
      <c r="B233" s="325" t="s">
        <v>72</v>
      </c>
      <c r="C233" s="81" t="s">
        <v>70</v>
      </c>
      <c r="D233" s="82">
        <f aca="true" t="shared" si="33" ref="D233:K233">SUM(D234:D240)</f>
        <v>3565</v>
      </c>
      <c r="E233" s="82">
        <f t="shared" si="33"/>
        <v>2793</v>
      </c>
      <c r="F233" s="82">
        <f t="shared" si="33"/>
        <v>797</v>
      </c>
      <c r="G233" s="82">
        <f t="shared" si="33"/>
        <v>0</v>
      </c>
      <c r="H233" s="82">
        <f t="shared" si="33"/>
        <v>0</v>
      </c>
      <c r="I233" s="82">
        <f t="shared" si="33"/>
        <v>0</v>
      </c>
      <c r="J233" s="82">
        <f t="shared" si="33"/>
        <v>0</v>
      </c>
      <c r="K233" s="82">
        <f t="shared" si="33"/>
        <v>0</v>
      </c>
    </row>
    <row r="234" spans="1:11" ht="15">
      <c r="A234" s="282"/>
      <c r="B234" s="320"/>
      <c r="C234" s="83" t="s">
        <v>24</v>
      </c>
      <c r="D234" s="207">
        <v>0</v>
      </c>
      <c r="E234" s="207">
        <v>0</v>
      </c>
      <c r="F234" s="78">
        <v>797</v>
      </c>
      <c r="G234" s="207">
        <v>0</v>
      </c>
      <c r="H234" s="64"/>
      <c r="I234" s="64"/>
      <c r="J234" s="64"/>
      <c r="K234" s="64"/>
    </row>
    <row r="235" spans="1:11" ht="15">
      <c r="A235" s="282"/>
      <c r="B235" s="320"/>
      <c r="C235" s="70" t="s">
        <v>25</v>
      </c>
      <c r="D235" s="207">
        <v>711</v>
      </c>
      <c r="E235" s="207">
        <v>462</v>
      </c>
      <c r="F235" s="207">
        <v>0</v>
      </c>
      <c r="G235" s="207">
        <v>0</v>
      </c>
      <c r="H235" s="64"/>
      <c r="I235" s="64"/>
      <c r="J235" s="64"/>
      <c r="K235" s="64"/>
    </row>
    <row r="236" spans="1:11" ht="15">
      <c r="A236" s="282"/>
      <c r="B236" s="320"/>
      <c r="C236" s="70" t="s">
        <v>26</v>
      </c>
      <c r="D236" s="207">
        <v>648</v>
      </c>
      <c r="E236" s="207">
        <v>455</v>
      </c>
      <c r="F236" s="207">
        <v>0</v>
      </c>
      <c r="G236" s="207">
        <v>0</v>
      </c>
      <c r="H236" s="64"/>
      <c r="I236" s="64"/>
      <c r="J236" s="64"/>
      <c r="K236" s="64"/>
    </row>
    <row r="237" spans="1:11" ht="15">
      <c r="A237" s="282"/>
      <c r="B237" s="320"/>
      <c r="C237" s="70" t="s">
        <v>27</v>
      </c>
      <c r="D237" s="207">
        <v>1014</v>
      </c>
      <c r="E237" s="207">
        <v>856</v>
      </c>
      <c r="F237" s="207">
        <v>0</v>
      </c>
      <c r="G237" s="207">
        <v>0</v>
      </c>
      <c r="H237" s="64"/>
      <c r="I237" s="64"/>
      <c r="J237" s="64"/>
      <c r="K237" s="64"/>
    </row>
    <row r="238" spans="1:11" ht="15">
      <c r="A238" s="282"/>
      <c r="B238" s="320"/>
      <c r="C238" s="70" t="s">
        <v>28</v>
      </c>
      <c r="D238" s="207">
        <v>399</v>
      </c>
      <c r="E238" s="207">
        <v>309</v>
      </c>
      <c r="F238" s="207">
        <v>0</v>
      </c>
      <c r="G238" s="207">
        <v>0</v>
      </c>
      <c r="H238" s="64"/>
      <c r="I238" s="64"/>
      <c r="J238" s="64"/>
      <c r="K238" s="64"/>
    </row>
    <row r="239" spans="1:11" ht="15">
      <c r="A239" s="282"/>
      <c r="B239" s="320"/>
      <c r="C239" s="70" t="s">
        <v>29</v>
      </c>
      <c r="D239" s="207">
        <v>12</v>
      </c>
      <c r="E239" s="207">
        <v>16</v>
      </c>
      <c r="F239" s="207">
        <v>0</v>
      </c>
      <c r="G239" s="207">
        <v>0</v>
      </c>
      <c r="H239" s="64"/>
      <c r="I239" s="64"/>
      <c r="J239" s="64"/>
      <c r="K239" s="64"/>
    </row>
    <row r="240" spans="1:11" ht="15.75" thickBot="1">
      <c r="A240" s="283"/>
      <c r="B240" s="321"/>
      <c r="C240" s="73" t="s">
        <v>30</v>
      </c>
      <c r="D240" s="48">
        <v>781</v>
      </c>
      <c r="E240" s="48">
        <v>695</v>
      </c>
      <c r="F240" s="48">
        <v>0</v>
      </c>
      <c r="G240" s="79">
        <v>0</v>
      </c>
      <c r="H240" s="80"/>
      <c r="I240" s="80"/>
      <c r="J240" s="80"/>
      <c r="K240" s="80"/>
    </row>
    <row r="241" spans="1:11" ht="15">
      <c r="A241" s="331">
        <v>13</v>
      </c>
      <c r="B241" s="325" t="s">
        <v>84</v>
      </c>
      <c r="C241" s="81" t="s">
        <v>70</v>
      </c>
      <c r="D241" s="82">
        <f aca="true" t="shared" si="34" ref="D241:K241">SUM(D242:D248)</f>
        <v>51</v>
      </c>
      <c r="E241" s="82">
        <f t="shared" si="34"/>
        <v>239</v>
      </c>
      <c r="F241" s="82">
        <f t="shared" si="34"/>
        <v>28</v>
      </c>
      <c r="G241" s="82">
        <f t="shared" si="34"/>
        <v>0</v>
      </c>
      <c r="H241" s="82">
        <f t="shared" si="34"/>
        <v>0</v>
      </c>
      <c r="I241" s="82">
        <f t="shared" si="34"/>
        <v>0</v>
      </c>
      <c r="J241" s="82">
        <f t="shared" si="34"/>
        <v>0</v>
      </c>
      <c r="K241" s="82">
        <f t="shared" si="34"/>
        <v>0</v>
      </c>
    </row>
    <row r="242" spans="1:11" ht="15">
      <c r="A242" s="282"/>
      <c r="B242" s="320"/>
      <c r="C242" s="83" t="s">
        <v>24</v>
      </c>
      <c r="D242" s="46">
        <v>0</v>
      </c>
      <c r="E242" s="46">
        <v>0</v>
      </c>
      <c r="F242" s="46">
        <v>28</v>
      </c>
      <c r="G242" s="78">
        <v>0</v>
      </c>
      <c r="H242" s="64"/>
      <c r="I242" s="64"/>
      <c r="J242" s="64"/>
      <c r="K242" s="64"/>
    </row>
    <row r="243" spans="1:11" ht="15">
      <c r="A243" s="282"/>
      <c r="B243" s="320"/>
      <c r="C243" s="70" t="s">
        <v>25</v>
      </c>
      <c r="D243" s="46">
        <v>0</v>
      </c>
      <c r="E243" s="46">
        <v>0</v>
      </c>
      <c r="F243" s="46">
        <v>0</v>
      </c>
      <c r="G243" s="78">
        <v>0</v>
      </c>
      <c r="H243" s="64"/>
      <c r="I243" s="64"/>
      <c r="J243" s="64"/>
      <c r="K243" s="64"/>
    </row>
    <row r="244" spans="1:11" ht="15">
      <c r="A244" s="282"/>
      <c r="B244" s="320"/>
      <c r="C244" s="70" t="s">
        <v>26</v>
      </c>
      <c r="D244" s="46">
        <v>14</v>
      </c>
      <c r="E244" s="46">
        <v>152</v>
      </c>
      <c r="F244" s="46">
        <v>0</v>
      </c>
      <c r="G244" s="78">
        <v>0</v>
      </c>
      <c r="H244" s="64"/>
      <c r="I244" s="64"/>
      <c r="J244" s="64"/>
      <c r="K244" s="64"/>
    </row>
    <row r="245" spans="1:11" ht="15">
      <c r="A245" s="282"/>
      <c r="B245" s="320"/>
      <c r="C245" s="70" t="s">
        <v>27</v>
      </c>
      <c r="D245" s="46">
        <v>37</v>
      </c>
      <c r="E245" s="46">
        <v>81</v>
      </c>
      <c r="F245" s="46">
        <v>0</v>
      </c>
      <c r="G245" s="78">
        <v>0</v>
      </c>
      <c r="H245" s="64"/>
      <c r="I245" s="64"/>
      <c r="J245" s="64"/>
      <c r="K245" s="64"/>
    </row>
    <row r="246" spans="1:11" ht="15">
      <c r="A246" s="282"/>
      <c r="B246" s="320"/>
      <c r="C246" s="70" t="s">
        <v>28</v>
      </c>
      <c r="D246" s="46">
        <v>0</v>
      </c>
      <c r="E246" s="46">
        <v>6</v>
      </c>
      <c r="F246" s="46">
        <v>0</v>
      </c>
      <c r="G246" s="78">
        <v>0</v>
      </c>
      <c r="H246" s="64"/>
      <c r="I246" s="64"/>
      <c r="J246" s="64"/>
      <c r="K246" s="64"/>
    </row>
    <row r="247" spans="1:11" ht="15">
      <c r="A247" s="282"/>
      <c r="B247" s="320"/>
      <c r="C247" s="70" t="s">
        <v>29</v>
      </c>
      <c r="D247" s="46">
        <v>0</v>
      </c>
      <c r="E247" s="46">
        <v>0</v>
      </c>
      <c r="F247" s="46">
        <v>0</v>
      </c>
      <c r="G247" s="78">
        <v>0</v>
      </c>
      <c r="H247" s="64"/>
      <c r="I247" s="64"/>
      <c r="J247" s="64"/>
      <c r="K247" s="64"/>
    </row>
    <row r="248" spans="1:11" ht="15.75" thickBot="1">
      <c r="A248" s="283"/>
      <c r="B248" s="321"/>
      <c r="C248" s="73" t="s">
        <v>30</v>
      </c>
      <c r="D248" s="48">
        <v>0</v>
      </c>
      <c r="E248" s="48">
        <v>0</v>
      </c>
      <c r="F248" s="48">
        <v>0</v>
      </c>
      <c r="G248" s="79">
        <v>0</v>
      </c>
      <c r="H248" s="80"/>
      <c r="I248" s="80"/>
      <c r="J248" s="80"/>
      <c r="K248" s="80"/>
    </row>
    <row r="249" spans="1:11" ht="15">
      <c r="A249" s="287">
        <v>14</v>
      </c>
      <c r="B249" s="325" t="s">
        <v>73</v>
      </c>
      <c r="C249" s="81" t="s">
        <v>70</v>
      </c>
      <c r="D249" s="82">
        <f aca="true" t="shared" si="35" ref="D249:K249">SUM(D250:D256)</f>
        <v>564</v>
      </c>
      <c r="E249" s="82">
        <f t="shared" si="35"/>
        <v>8376</v>
      </c>
      <c r="F249" s="82">
        <f t="shared" si="35"/>
        <v>79</v>
      </c>
      <c r="G249" s="82">
        <f t="shared" si="35"/>
        <v>236</v>
      </c>
      <c r="H249" s="82">
        <f t="shared" si="35"/>
        <v>0</v>
      </c>
      <c r="I249" s="82">
        <f t="shared" si="35"/>
        <v>0</v>
      </c>
      <c r="J249" s="82">
        <f t="shared" si="35"/>
        <v>0</v>
      </c>
      <c r="K249" s="82">
        <f t="shared" si="35"/>
        <v>0</v>
      </c>
    </row>
    <row r="250" spans="1:11" ht="15">
      <c r="A250" s="282"/>
      <c r="B250" s="320"/>
      <c r="C250" s="83" t="s">
        <v>24</v>
      </c>
      <c r="D250" s="222">
        <v>0</v>
      </c>
      <c r="E250" s="222">
        <v>0</v>
      </c>
      <c r="F250" s="222">
        <v>0</v>
      </c>
      <c r="G250" s="222">
        <v>236</v>
      </c>
      <c r="H250" s="86"/>
      <c r="I250" s="86"/>
      <c r="J250" s="86"/>
      <c r="K250" s="86"/>
    </row>
    <row r="251" spans="1:11" ht="15">
      <c r="A251" s="282"/>
      <c r="B251" s="320"/>
      <c r="C251" s="70" t="s">
        <v>25</v>
      </c>
      <c r="D251" s="222">
        <v>125</v>
      </c>
      <c r="E251" s="222">
        <v>2751</v>
      </c>
      <c r="F251" s="222">
        <v>76</v>
      </c>
      <c r="G251" s="226">
        <v>0</v>
      </c>
      <c r="H251" s="86"/>
      <c r="I251" s="86"/>
      <c r="J251" s="86"/>
      <c r="K251" s="86"/>
    </row>
    <row r="252" spans="1:11" ht="15">
      <c r="A252" s="282"/>
      <c r="B252" s="320"/>
      <c r="C252" s="70" t="s">
        <v>26</v>
      </c>
      <c r="D252" s="222">
        <v>0</v>
      </c>
      <c r="E252" s="222">
        <v>455</v>
      </c>
      <c r="F252" s="222">
        <v>0</v>
      </c>
      <c r="G252" s="222">
        <v>0</v>
      </c>
      <c r="H252" s="86"/>
      <c r="I252" s="86"/>
      <c r="J252" s="86"/>
      <c r="K252" s="86"/>
    </row>
    <row r="253" spans="1:11" ht="15">
      <c r="A253" s="282"/>
      <c r="B253" s="320"/>
      <c r="C253" s="70" t="s">
        <v>27</v>
      </c>
      <c r="D253" s="222">
        <v>398</v>
      </c>
      <c r="E253" s="222">
        <v>2551</v>
      </c>
      <c r="F253" s="222">
        <v>3</v>
      </c>
      <c r="G253" s="222">
        <v>0</v>
      </c>
      <c r="H253" s="86"/>
      <c r="I253" s="86"/>
      <c r="J253" s="86"/>
      <c r="K253" s="86"/>
    </row>
    <row r="254" spans="1:11" ht="15">
      <c r="A254" s="282"/>
      <c r="B254" s="320"/>
      <c r="C254" s="70" t="s">
        <v>28</v>
      </c>
      <c r="D254" s="222">
        <v>0</v>
      </c>
      <c r="E254" s="222">
        <v>0</v>
      </c>
      <c r="F254" s="222">
        <v>0</v>
      </c>
      <c r="G254" s="222">
        <v>0</v>
      </c>
      <c r="H254" s="86"/>
      <c r="I254" s="86"/>
      <c r="J254" s="86"/>
      <c r="K254" s="86"/>
    </row>
    <row r="255" spans="1:11" ht="15">
      <c r="A255" s="282"/>
      <c r="B255" s="320"/>
      <c r="C255" s="70" t="s">
        <v>29</v>
      </c>
      <c r="D255" s="222">
        <v>41</v>
      </c>
      <c r="E255" s="222">
        <v>0</v>
      </c>
      <c r="F255" s="222">
        <v>0</v>
      </c>
      <c r="G255" s="222">
        <v>0</v>
      </c>
      <c r="H255" s="86"/>
      <c r="I255" s="86"/>
      <c r="J255" s="86"/>
      <c r="K255" s="86"/>
    </row>
    <row r="256" spans="1:11" ht="15.75" thickBot="1">
      <c r="A256" s="283"/>
      <c r="B256" s="321"/>
      <c r="C256" s="73" t="s">
        <v>30</v>
      </c>
      <c r="D256" s="223">
        <v>0</v>
      </c>
      <c r="E256" s="223">
        <v>2619</v>
      </c>
      <c r="F256" s="223">
        <v>0</v>
      </c>
      <c r="G256" s="223">
        <v>0</v>
      </c>
      <c r="H256" s="90"/>
      <c r="I256" s="90"/>
      <c r="J256" s="90"/>
      <c r="K256" s="90"/>
    </row>
    <row r="257" spans="1:11" ht="15">
      <c r="A257" s="331">
        <v>15</v>
      </c>
      <c r="B257" s="325" t="s">
        <v>85</v>
      </c>
      <c r="C257" s="81" t="s">
        <v>70</v>
      </c>
      <c r="D257" s="82">
        <f aca="true" t="shared" si="36" ref="D257:K257">SUM(D258:D264)</f>
        <v>7292</v>
      </c>
      <c r="E257" s="82">
        <f t="shared" si="36"/>
        <v>6363</v>
      </c>
      <c r="F257" s="82">
        <f t="shared" si="36"/>
        <v>325</v>
      </c>
      <c r="G257" s="82">
        <f t="shared" si="36"/>
        <v>0</v>
      </c>
      <c r="H257" s="82">
        <f t="shared" si="36"/>
        <v>0</v>
      </c>
      <c r="I257" s="82">
        <f t="shared" si="36"/>
        <v>0</v>
      </c>
      <c r="J257" s="82">
        <f t="shared" si="36"/>
        <v>0</v>
      </c>
      <c r="K257" s="82">
        <f t="shared" si="36"/>
        <v>0</v>
      </c>
    </row>
    <row r="258" spans="1:11" ht="15">
      <c r="A258" s="282"/>
      <c r="B258" s="320"/>
      <c r="C258" s="83" t="s">
        <v>24</v>
      </c>
      <c r="D258" s="84">
        <v>4330</v>
      </c>
      <c r="E258" s="84">
        <v>1419</v>
      </c>
      <c r="F258" s="84">
        <v>0</v>
      </c>
      <c r="G258" s="85">
        <v>0</v>
      </c>
      <c r="H258" s="86"/>
      <c r="I258" s="86"/>
      <c r="J258" s="86"/>
      <c r="K258" s="86"/>
    </row>
    <row r="259" spans="1:11" ht="15">
      <c r="A259" s="282"/>
      <c r="B259" s="320"/>
      <c r="C259" s="70" t="s">
        <v>25</v>
      </c>
      <c r="D259" s="84">
        <v>1209</v>
      </c>
      <c r="E259" s="84">
        <v>644</v>
      </c>
      <c r="F259" s="84">
        <v>271</v>
      </c>
      <c r="G259" s="85">
        <v>0</v>
      </c>
      <c r="H259" s="86"/>
      <c r="I259" s="86"/>
      <c r="J259" s="86"/>
      <c r="K259" s="86"/>
    </row>
    <row r="260" spans="1:11" ht="15">
      <c r="A260" s="282"/>
      <c r="B260" s="320"/>
      <c r="C260" s="70" t="s">
        <v>26</v>
      </c>
      <c r="D260" s="84">
        <v>0</v>
      </c>
      <c r="E260" s="84">
        <v>0</v>
      </c>
      <c r="F260" s="84">
        <v>0</v>
      </c>
      <c r="G260" s="85">
        <v>0</v>
      </c>
      <c r="H260" s="86"/>
      <c r="I260" s="86"/>
      <c r="J260" s="86"/>
      <c r="K260" s="86"/>
    </row>
    <row r="261" spans="1:11" ht="15">
      <c r="A261" s="282"/>
      <c r="B261" s="320"/>
      <c r="C261" s="70" t="s">
        <v>27</v>
      </c>
      <c r="D261" s="84">
        <v>1159</v>
      </c>
      <c r="E261" s="84">
        <v>2437</v>
      </c>
      <c r="F261" s="84">
        <v>54</v>
      </c>
      <c r="G261" s="85">
        <v>0</v>
      </c>
      <c r="H261" s="86"/>
      <c r="I261" s="86"/>
      <c r="J261" s="86"/>
      <c r="K261" s="86"/>
    </row>
    <row r="262" spans="1:11" ht="15">
      <c r="A262" s="282"/>
      <c r="B262" s="320"/>
      <c r="C262" s="70" t="s">
        <v>28</v>
      </c>
      <c r="D262" s="84">
        <v>0</v>
      </c>
      <c r="E262" s="84">
        <v>0</v>
      </c>
      <c r="F262" s="84">
        <v>0</v>
      </c>
      <c r="G262" s="85">
        <v>0</v>
      </c>
      <c r="H262" s="86"/>
      <c r="I262" s="86"/>
      <c r="J262" s="86"/>
      <c r="K262" s="86"/>
    </row>
    <row r="263" spans="1:11" ht="15">
      <c r="A263" s="282"/>
      <c r="B263" s="320"/>
      <c r="C263" s="70" t="s">
        <v>29</v>
      </c>
      <c r="D263" s="84">
        <v>0</v>
      </c>
      <c r="E263" s="84">
        <v>0</v>
      </c>
      <c r="F263" s="84">
        <v>0</v>
      </c>
      <c r="G263" s="85">
        <v>0</v>
      </c>
      <c r="H263" s="86"/>
      <c r="I263" s="86"/>
      <c r="J263" s="86"/>
      <c r="K263" s="86"/>
    </row>
    <row r="264" spans="1:11" ht="15.75" thickBot="1">
      <c r="A264" s="283"/>
      <c r="B264" s="321"/>
      <c r="C264" s="73" t="s">
        <v>30</v>
      </c>
      <c r="D264" s="88">
        <v>594</v>
      </c>
      <c r="E264" s="88">
        <v>1863</v>
      </c>
      <c r="F264" s="88">
        <v>0</v>
      </c>
      <c r="G264" s="89">
        <v>0</v>
      </c>
      <c r="H264" s="90"/>
      <c r="I264" s="90"/>
      <c r="J264" s="90"/>
      <c r="K264" s="90"/>
    </row>
    <row r="265" spans="1:11" ht="15">
      <c r="A265" s="287">
        <v>16</v>
      </c>
      <c r="B265" s="325" t="s">
        <v>67</v>
      </c>
      <c r="C265" s="81" t="s">
        <v>70</v>
      </c>
      <c r="D265" s="82">
        <f aca="true" t="shared" si="37" ref="D265:K265">SUM(D266:D272)</f>
        <v>8438</v>
      </c>
      <c r="E265" s="82">
        <f t="shared" si="37"/>
        <v>6016</v>
      </c>
      <c r="F265" s="82">
        <f t="shared" si="37"/>
        <v>167</v>
      </c>
      <c r="G265" s="82">
        <f t="shared" si="37"/>
        <v>0</v>
      </c>
      <c r="H265" s="82">
        <f t="shared" si="37"/>
        <v>0</v>
      </c>
      <c r="I265" s="82">
        <f t="shared" si="37"/>
        <v>0</v>
      </c>
      <c r="J265" s="82">
        <f t="shared" si="37"/>
        <v>0</v>
      </c>
      <c r="K265" s="82">
        <f t="shared" si="37"/>
        <v>0</v>
      </c>
    </row>
    <row r="266" spans="1:11" ht="15">
      <c r="A266" s="282"/>
      <c r="B266" s="320"/>
      <c r="C266" s="83" t="s">
        <v>24</v>
      </c>
      <c r="D266" s="84">
        <v>145</v>
      </c>
      <c r="E266" s="84">
        <v>0</v>
      </c>
      <c r="F266" s="84">
        <v>0</v>
      </c>
      <c r="G266" s="85">
        <v>0</v>
      </c>
      <c r="H266" s="86"/>
      <c r="I266" s="86"/>
      <c r="J266" s="86"/>
      <c r="K266" s="86"/>
    </row>
    <row r="267" spans="1:11" ht="15">
      <c r="A267" s="282"/>
      <c r="B267" s="320"/>
      <c r="C267" s="70" t="s">
        <v>25</v>
      </c>
      <c r="D267" s="84">
        <v>3771</v>
      </c>
      <c r="E267" s="84">
        <v>1402</v>
      </c>
      <c r="F267" s="84">
        <v>0</v>
      </c>
      <c r="G267" s="85">
        <v>0</v>
      </c>
      <c r="H267" s="86"/>
      <c r="I267" s="86"/>
      <c r="J267" s="86"/>
      <c r="K267" s="86"/>
    </row>
    <row r="268" spans="1:11" ht="15">
      <c r="A268" s="282"/>
      <c r="B268" s="320"/>
      <c r="C268" s="70" t="s">
        <v>26</v>
      </c>
      <c r="D268" s="84">
        <v>912</v>
      </c>
      <c r="E268" s="84">
        <v>577</v>
      </c>
      <c r="F268" s="84">
        <v>0</v>
      </c>
      <c r="G268" s="85">
        <v>0</v>
      </c>
      <c r="H268" s="86"/>
      <c r="I268" s="86"/>
      <c r="J268" s="86"/>
      <c r="K268" s="86"/>
    </row>
    <row r="269" spans="1:11" ht="15">
      <c r="A269" s="282"/>
      <c r="B269" s="320"/>
      <c r="C269" s="70" t="s">
        <v>27</v>
      </c>
      <c r="D269" s="84">
        <v>1393</v>
      </c>
      <c r="E269" s="84">
        <v>1612</v>
      </c>
      <c r="F269" s="84">
        <v>167</v>
      </c>
      <c r="G269" s="85">
        <v>0</v>
      </c>
      <c r="H269" s="86"/>
      <c r="I269" s="86"/>
      <c r="J269" s="86"/>
      <c r="K269" s="86"/>
    </row>
    <row r="270" spans="1:11" ht="15">
      <c r="A270" s="282"/>
      <c r="B270" s="320"/>
      <c r="C270" s="70" t="s">
        <v>28</v>
      </c>
      <c r="D270" s="84">
        <v>855</v>
      </c>
      <c r="E270" s="84">
        <v>670</v>
      </c>
      <c r="F270" s="84">
        <v>0</v>
      </c>
      <c r="G270" s="85">
        <v>0</v>
      </c>
      <c r="H270" s="86"/>
      <c r="I270" s="86"/>
      <c r="J270" s="86"/>
      <c r="K270" s="86"/>
    </row>
    <row r="271" spans="1:11" ht="15">
      <c r="A271" s="282"/>
      <c r="B271" s="320"/>
      <c r="C271" s="70" t="s">
        <v>29</v>
      </c>
      <c r="D271" s="84">
        <v>2</v>
      </c>
      <c r="E271" s="84">
        <v>0</v>
      </c>
      <c r="F271" s="84">
        <v>0</v>
      </c>
      <c r="G271" s="85">
        <v>0</v>
      </c>
      <c r="H271" s="86"/>
      <c r="I271" s="86"/>
      <c r="J271" s="86"/>
      <c r="K271" s="86"/>
    </row>
    <row r="272" spans="1:11" ht="15.75" thickBot="1">
      <c r="A272" s="283"/>
      <c r="B272" s="321"/>
      <c r="C272" s="73" t="s">
        <v>30</v>
      </c>
      <c r="D272" s="88">
        <v>1360</v>
      </c>
      <c r="E272" s="88">
        <v>1755</v>
      </c>
      <c r="F272" s="88">
        <v>0</v>
      </c>
      <c r="G272" s="89">
        <v>0</v>
      </c>
      <c r="H272" s="90"/>
      <c r="I272" s="90"/>
      <c r="J272" s="90"/>
      <c r="K272" s="90"/>
    </row>
    <row r="273" spans="1:11" ht="15">
      <c r="A273" s="331">
        <v>17</v>
      </c>
      <c r="B273" s="319" t="s">
        <v>146</v>
      </c>
      <c r="C273" s="81" t="s">
        <v>70</v>
      </c>
      <c r="D273" s="82">
        <f aca="true" t="shared" si="38" ref="D273:K273">SUM(D274:D280)</f>
        <v>1293</v>
      </c>
      <c r="E273" s="82">
        <f t="shared" si="38"/>
        <v>1556</v>
      </c>
      <c r="F273" s="82">
        <f t="shared" si="38"/>
        <v>304</v>
      </c>
      <c r="G273" s="82">
        <f t="shared" si="38"/>
        <v>0</v>
      </c>
      <c r="H273" s="82">
        <f t="shared" si="38"/>
        <v>0</v>
      </c>
      <c r="I273" s="82">
        <f t="shared" si="38"/>
        <v>0</v>
      </c>
      <c r="J273" s="82">
        <f t="shared" si="38"/>
        <v>0</v>
      </c>
      <c r="K273" s="82">
        <f t="shared" si="38"/>
        <v>0</v>
      </c>
    </row>
    <row r="274" spans="1:11" ht="15">
      <c r="A274" s="282"/>
      <c r="B274" s="326"/>
      <c r="C274" s="83" t="s">
        <v>24</v>
      </c>
      <c r="D274" s="78">
        <v>0</v>
      </c>
      <c r="E274" s="78">
        <v>0</v>
      </c>
      <c r="F274" s="85">
        <v>0</v>
      </c>
      <c r="G274" s="85">
        <v>0</v>
      </c>
      <c r="H274" s="86"/>
      <c r="I274" s="86"/>
      <c r="J274" s="86"/>
      <c r="K274" s="86"/>
    </row>
    <row r="275" spans="1:11" ht="15">
      <c r="A275" s="282"/>
      <c r="B275" s="326"/>
      <c r="C275" s="70" t="s">
        <v>25</v>
      </c>
      <c r="D275" s="78">
        <v>198</v>
      </c>
      <c r="E275" s="78">
        <v>274</v>
      </c>
      <c r="F275" s="85">
        <v>300</v>
      </c>
      <c r="G275" s="85">
        <v>0</v>
      </c>
      <c r="H275" s="86"/>
      <c r="I275" s="86"/>
      <c r="J275" s="86"/>
      <c r="K275" s="86"/>
    </row>
    <row r="276" spans="1:11" ht="15">
      <c r="A276" s="282"/>
      <c r="B276" s="326"/>
      <c r="C276" s="70" t="s">
        <v>26</v>
      </c>
      <c r="D276" s="78">
        <v>0</v>
      </c>
      <c r="E276" s="78">
        <v>0</v>
      </c>
      <c r="F276" s="85">
        <v>0</v>
      </c>
      <c r="G276" s="85">
        <v>0</v>
      </c>
      <c r="H276" s="86"/>
      <c r="I276" s="86"/>
      <c r="J276" s="86"/>
      <c r="K276" s="86"/>
    </row>
    <row r="277" spans="1:11" ht="15">
      <c r="A277" s="282"/>
      <c r="B277" s="326"/>
      <c r="C277" s="70" t="s">
        <v>27</v>
      </c>
      <c r="D277" s="78">
        <v>914</v>
      </c>
      <c r="E277" s="78">
        <v>1179</v>
      </c>
      <c r="F277" s="85">
        <v>4</v>
      </c>
      <c r="G277" s="85">
        <v>0</v>
      </c>
      <c r="H277" s="86"/>
      <c r="I277" s="86"/>
      <c r="J277" s="86"/>
      <c r="K277" s="86"/>
    </row>
    <row r="278" spans="1:11" ht="15">
      <c r="A278" s="282"/>
      <c r="B278" s="326"/>
      <c r="C278" s="70" t="s">
        <v>28</v>
      </c>
      <c r="D278" s="78">
        <v>64</v>
      </c>
      <c r="E278" s="78">
        <v>80</v>
      </c>
      <c r="F278" s="85">
        <v>0</v>
      </c>
      <c r="G278" s="85">
        <v>0</v>
      </c>
      <c r="H278" s="86"/>
      <c r="I278" s="86"/>
      <c r="J278" s="86"/>
      <c r="K278" s="86"/>
    </row>
    <row r="279" spans="1:11" ht="15">
      <c r="A279" s="282"/>
      <c r="B279" s="326"/>
      <c r="C279" s="70" t="s">
        <v>29</v>
      </c>
      <c r="D279" s="78">
        <v>37</v>
      </c>
      <c r="E279" s="78">
        <v>0</v>
      </c>
      <c r="F279" s="85">
        <v>0</v>
      </c>
      <c r="G279" s="85">
        <v>0</v>
      </c>
      <c r="H279" s="86"/>
      <c r="I279" s="86"/>
      <c r="J279" s="86"/>
      <c r="K279" s="86"/>
    </row>
    <row r="280" spans="1:11" ht="15.75" thickBot="1">
      <c r="A280" s="283"/>
      <c r="B280" s="327"/>
      <c r="C280" s="73" t="s">
        <v>30</v>
      </c>
      <c r="D280" s="79">
        <v>80</v>
      </c>
      <c r="E280" s="79">
        <v>23</v>
      </c>
      <c r="F280" s="89">
        <v>0</v>
      </c>
      <c r="G280" s="89">
        <v>0</v>
      </c>
      <c r="H280" s="90"/>
      <c r="I280" s="90"/>
      <c r="J280" s="90"/>
      <c r="K280" s="90"/>
    </row>
    <row r="281" spans="1:11" ht="14.25">
      <c r="A281" s="308">
        <v>3</v>
      </c>
      <c r="B281" s="333" t="s">
        <v>31</v>
      </c>
      <c r="C281" s="94" t="s">
        <v>43</v>
      </c>
      <c r="D281" s="95">
        <f>SUM(D282:D288)</f>
        <v>845659</v>
      </c>
      <c r="E281" s="95">
        <f aca="true" t="shared" si="39" ref="E281:K281">SUM(E282:E288)</f>
        <v>6232</v>
      </c>
      <c r="F281" s="95">
        <f t="shared" si="39"/>
        <v>39238</v>
      </c>
      <c r="G281" s="95">
        <f t="shared" si="39"/>
        <v>0</v>
      </c>
      <c r="H281" s="95">
        <f t="shared" si="39"/>
        <v>0</v>
      </c>
      <c r="I281" s="95">
        <f t="shared" si="39"/>
        <v>0</v>
      </c>
      <c r="J281" s="95">
        <f t="shared" si="39"/>
        <v>0</v>
      </c>
      <c r="K281" s="96">
        <f t="shared" si="39"/>
        <v>0</v>
      </c>
    </row>
    <row r="282" spans="1:11" ht="15">
      <c r="A282" s="309"/>
      <c r="B282" s="334"/>
      <c r="C282" s="70" t="s">
        <v>24</v>
      </c>
      <c r="D282" s="71">
        <f>D290+D298+D306+D314+D322+D330+D338+D346+D354+D362+D370+D378+D386+D394+D402+D410+D418</f>
        <v>692715</v>
      </c>
      <c r="E282" s="71">
        <f aca="true" t="shared" si="40" ref="E282:K282">E290+E298+E306+E314+E322+E330+E338+E346+E354+E362+E370+E378+E386+E394+E402+E410+E418</f>
        <v>3602</v>
      </c>
      <c r="F282" s="71">
        <f t="shared" si="40"/>
        <v>39236</v>
      </c>
      <c r="G282" s="71">
        <f t="shared" si="40"/>
        <v>0</v>
      </c>
      <c r="H282" s="71">
        <f t="shared" si="40"/>
        <v>0</v>
      </c>
      <c r="I282" s="71">
        <f t="shared" si="40"/>
        <v>0</v>
      </c>
      <c r="J282" s="71">
        <f t="shared" si="40"/>
        <v>0</v>
      </c>
      <c r="K282" s="72">
        <f t="shared" si="40"/>
        <v>0</v>
      </c>
    </row>
    <row r="283" spans="1:11" ht="15">
      <c r="A283" s="309"/>
      <c r="B283" s="334"/>
      <c r="C283" s="70" t="s">
        <v>25</v>
      </c>
      <c r="D283" s="71">
        <f aca="true" t="shared" si="41" ref="D283:K288">D291+D299+D307+D315+D323+D331+D339+D347+D355+D363+D371+D379+D387+D395+D403+D411+D419</f>
        <v>150622</v>
      </c>
      <c r="E283" s="71">
        <f t="shared" si="41"/>
        <v>127</v>
      </c>
      <c r="F283" s="71">
        <f t="shared" si="41"/>
        <v>2</v>
      </c>
      <c r="G283" s="71">
        <f t="shared" si="41"/>
        <v>0</v>
      </c>
      <c r="H283" s="71">
        <f t="shared" si="41"/>
        <v>0</v>
      </c>
      <c r="I283" s="71">
        <f t="shared" si="41"/>
        <v>0</v>
      </c>
      <c r="J283" s="71">
        <f t="shared" si="41"/>
        <v>0</v>
      </c>
      <c r="K283" s="72">
        <f t="shared" si="41"/>
        <v>0</v>
      </c>
    </row>
    <row r="284" spans="1:11" ht="15">
      <c r="A284" s="309"/>
      <c r="B284" s="334"/>
      <c r="C284" s="70" t="s">
        <v>26</v>
      </c>
      <c r="D284" s="71">
        <f t="shared" si="41"/>
        <v>88</v>
      </c>
      <c r="E284" s="71">
        <f t="shared" si="41"/>
        <v>41</v>
      </c>
      <c r="F284" s="71">
        <f t="shared" si="41"/>
        <v>0</v>
      </c>
      <c r="G284" s="71">
        <f t="shared" si="41"/>
        <v>0</v>
      </c>
      <c r="H284" s="71">
        <f t="shared" si="41"/>
        <v>0</v>
      </c>
      <c r="I284" s="71">
        <f t="shared" si="41"/>
        <v>0</v>
      </c>
      <c r="J284" s="71">
        <f t="shared" si="41"/>
        <v>0</v>
      </c>
      <c r="K284" s="72">
        <f t="shared" si="41"/>
        <v>0</v>
      </c>
    </row>
    <row r="285" spans="1:11" ht="15">
      <c r="A285" s="309"/>
      <c r="B285" s="334"/>
      <c r="C285" s="70" t="s">
        <v>27</v>
      </c>
      <c r="D285" s="71">
        <f t="shared" si="41"/>
        <v>0</v>
      </c>
      <c r="E285" s="71">
        <f t="shared" si="41"/>
        <v>25</v>
      </c>
      <c r="F285" s="71">
        <f t="shared" si="41"/>
        <v>0</v>
      </c>
      <c r="G285" s="71">
        <f t="shared" si="41"/>
        <v>0</v>
      </c>
      <c r="H285" s="71">
        <f t="shared" si="41"/>
        <v>0</v>
      </c>
      <c r="I285" s="71">
        <f t="shared" si="41"/>
        <v>0</v>
      </c>
      <c r="J285" s="71">
        <f t="shared" si="41"/>
        <v>0</v>
      </c>
      <c r="K285" s="72">
        <f t="shared" si="41"/>
        <v>0</v>
      </c>
    </row>
    <row r="286" spans="1:11" ht="15">
      <c r="A286" s="309"/>
      <c r="B286" s="334"/>
      <c r="C286" s="70" t="s">
        <v>28</v>
      </c>
      <c r="D286" s="71">
        <f t="shared" si="41"/>
        <v>0</v>
      </c>
      <c r="E286" s="71">
        <f t="shared" si="41"/>
        <v>0</v>
      </c>
      <c r="F286" s="71">
        <f t="shared" si="41"/>
        <v>0</v>
      </c>
      <c r="G286" s="71">
        <f t="shared" si="41"/>
        <v>0</v>
      </c>
      <c r="H286" s="71">
        <f t="shared" si="41"/>
        <v>0</v>
      </c>
      <c r="I286" s="71">
        <f t="shared" si="41"/>
        <v>0</v>
      </c>
      <c r="J286" s="71">
        <f t="shared" si="41"/>
        <v>0</v>
      </c>
      <c r="K286" s="72">
        <f t="shared" si="41"/>
        <v>0</v>
      </c>
    </row>
    <row r="287" spans="1:11" ht="15">
      <c r="A287" s="309"/>
      <c r="B287" s="334"/>
      <c r="C287" s="70" t="s">
        <v>29</v>
      </c>
      <c r="D287" s="71">
        <f t="shared" si="41"/>
        <v>512</v>
      </c>
      <c r="E287" s="71">
        <f t="shared" si="41"/>
        <v>2</v>
      </c>
      <c r="F287" s="71">
        <f t="shared" si="41"/>
        <v>0</v>
      </c>
      <c r="G287" s="71">
        <f t="shared" si="41"/>
        <v>0</v>
      </c>
      <c r="H287" s="71">
        <f t="shared" si="41"/>
        <v>0</v>
      </c>
      <c r="I287" s="71">
        <f t="shared" si="41"/>
        <v>0</v>
      </c>
      <c r="J287" s="71">
        <f t="shared" si="41"/>
        <v>0</v>
      </c>
      <c r="K287" s="72">
        <f t="shared" si="41"/>
        <v>0</v>
      </c>
    </row>
    <row r="288" spans="1:11" ht="15.75" thickBot="1">
      <c r="A288" s="310"/>
      <c r="B288" s="335"/>
      <c r="C288" s="73" t="s">
        <v>30</v>
      </c>
      <c r="D288" s="74">
        <f t="shared" si="41"/>
        <v>1722</v>
      </c>
      <c r="E288" s="74">
        <f t="shared" si="41"/>
        <v>2435</v>
      </c>
      <c r="F288" s="74">
        <f t="shared" si="41"/>
        <v>0</v>
      </c>
      <c r="G288" s="74">
        <f t="shared" si="41"/>
        <v>0</v>
      </c>
      <c r="H288" s="74">
        <f t="shared" si="41"/>
        <v>0</v>
      </c>
      <c r="I288" s="74">
        <f t="shared" si="41"/>
        <v>0</v>
      </c>
      <c r="J288" s="74">
        <f t="shared" si="41"/>
        <v>0</v>
      </c>
      <c r="K288" s="75">
        <f t="shared" si="41"/>
        <v>0</v>
      </c>
    </row>
    <row r="289" spans="1:11" ht="15">
      <c r="A289" s="281">
        <v>1</v>
      </c>
      <c r="B289" s="284" t="s">
        <v>53</v>
      </c>
      <c r="C289" s="76" t="s">
        <v>70</v>
      </c>
      <c r="D289" s="77">
        <f aca="true" t="shared" si="42" ref="D289:K289">SUM(D290:D296)</f>
        <v>89941</v>
      </c>
      <c r="E289" s="77">
        <f t="shared" si="42"/>
        <v>5868</v>
      </c>
      <c r="F289" s="77">
        <f t="shared" si="42"/>
        <v>7253</v>
      </c>
      <c r="G289" s="77">
        <f t="shared" si="42"/>
        <v>0</v>
      </c>
      <c r="H289" s="77">
        <f t="shared" si="42"/>
        <v>0</v>
      </c>
      <c r="I289" s="77">
        <f t="shared" si="42"/>
        <v>0</v>
      </c>
      <c r="J289" s="77">
        <f t="shared" si="42"/>
        <v>0</v>
      </c>
      <c r="K289" s="77">
        <f t="shared" si="42"/>
        <v>0</v>
      </c>
    </row>
    <row r="290" spans="1:11" ht="15">
      <c r="A290" s="282"/>
      <c r="B290" s="285"/>
      <c r="C290" s="70" t="s">
        <v>24</v>
      </c>
      <c r="D290" s="78">
        <v>66745</v>
      </c>
      <c r="E290" s="78">
        <v>3457</v>
      </c>
      <c r="F290" s="78">
        <v>7253</v>
      </c>
      <c r="G290" s="78">
        <v>0</v>
      </c>
      <c r="H290" s="64"/>
      <c r="I290" s="64"/>
      <c r="J290" s="64"/>
      <c r="K290" s="64"/>
    </row>
    <row r="291" spans="1:11" ht="15">
      <c r="A291" s="282"/>
      <c r="B291" s="285"/>
      <c r="C291" s="70" t="s">
        <v>25</v>
      </c>
      <c r="D291" s="78">
        <v>21575</v>
      </c>
      <c r="E291" s="78">
        <v>117</v>
      </c>
      <c r="F291" s="78">
        <v>0</v>
      </c>
      <c r="G291" s="78">
        <v>0</v>
      </c>
      <c r="H291" s="64"/>
      <c r="I291" s="64"/>
      <c r="J291" s="64"/>
      <c r="K291" s="64"/>
    </row>
    <row r="292" spans="1:11" ht="15">
      <c r="A292" s="282"/>
      <c r="B292" s="285"/>
      <c r="C292" s="70" t="s">
        <v>26</v>
      </c>
      <c r="D292" s="78">
        <v>30</v>
      </c>
      <c r="E292" s="78">
        <v>2</v>
      </c>
      <c r="F292" s="78">
        <v>0</v>
      </c>
      <c r="G292" s="78">
        <v>0</v>
      </c>
      <c r="H292" s="64"/>
      <c r="I292" s="64"/>
      <c r="J292" s="64"/>
      <c r="K292" s="64"/>
    </row>
    <row r="293" spans="1:11" ht="15">
      <c r="A293" s="282"/>
      <c r="B293" s="285"/>
      <c r="C293" s="70" t="s">
        <v>27</v>
      </c>
      <c r="D293" s="78">
        <v>0</v>
      </c>
      <c r="E293" s="78">
        <v>0</v>
      </c>
      <c r="F293" s="78">
        <v>0</v>
      </c>
      <c r="G293" s="78">
        <v>0</v>
      </c>
      <c r="H293" s="64"/>
      <c r="I293" s="64"/>
      <c r="J293" s="64"/>
      <c r="K293" s="64"/>
    </row>
    <row r="294" spans="1:11" ht="15">
      <c r="A294" s="282"/>
      <c r="B294" s="285"/>
      <c r="C294" s="70" t="s">
        <v>28</v>
      </c>
      <c r="D294" s="78">
        <v>0</v>
      </c>
      <c r="E294" s="78">
        <v>0</v>
      </c>
      <c r="F294" s="78">
        <v>0</v>
      </c>
      <c r="G294" s="78">
        <v>0</v>
      </c>
      <c r="H294" s="64"/>
      <c r="I294" s="64"/>
      <c r="J294" s="64"/>
      <c r="K294" s="64"/>
    </row>
    <row r="295" spans="1:11" ht="15">
      <c r="A295" s="282"/>
      <c r="B295" s="285"/>
      <c r="C295" s="70" t="s">
        <v>29</v>
      </c>
      <c r="D295" s="78">
        <v>76</v>
      </c>
      <c r="E295" s="78">
        <v>2</v>
      </c>
      <c r="F295" s="78">
        <v>0</v>
      </c>
      <c r="G295" s="78">
        <v>0</v>
      </c>
      <c r="H295" s="64"/>
      <c r="I295" s="64"/>
      <c r="J295" s="64"/>
      <c r="K295" s="64"/>
    </row>
    <row r="296" spans="1:11" ht="15.75" thickBot="1">
      <c r="A296" s="283"/>
      <c r="B296" s="286"/>
      <c r="C296" s="73" t="s">
        <v>30</v>
      </c>
      <c r="D296" s="79">
        <v>1515</v>
      </c>
      <c r="E296" s="79">
        <v>2290</v>
      </c>
      <c r="F296" s="79">
        <v>0</v>
      </c>
      <c r="G296" s="79">
        <v>0</v>
      </c>
      <c r="H296" s="80"/>
      <c r="I296" s="80"/>
      <c r="J296" s="80"/>
      <c r="K296" s="80"/>
    </row>
    <row r="297" spans="1:11" ht="15">
      <c r="A297" s="287">
        <v>2</v>
      </c>
      <c r="B297" s="319" t="s">
        <v>55</v>
      </c>
      <c r="C297" s="81" t="s">
        <v>70</v>
      </c>
      <c r="D297" s="82">
        <f aca="true" t="shared" si="43" ref="D297:K297">SUM(D298:D304)</f>
        <v>28119</v>
      </c>
      <c r="E297" s="82">
        <f t="shared" si="43"/>
        <v>72</v>
      </c>
      <c r="F297" s="82">
        <f t="shared" si="43"/>
        <v>1090</v>
      </c>
      <c r="G297" s="82">
        <f t="shared" si="43"/>
        <v>0</v>
      </c>
      <c r="H297" s="82">
        <f t="shared" si="43"/>
        <v>0</v>
      </c>
      <c r="I297" s="82">
        <f t="shared" si="43"/>
        <v>0</v>
      </c>
      <c r="J297" s="82">
        <f t="shared" si="43"/>
        <v>0</v>
      </c>
      <c r="K297" s="82">
        <f t="shared" si="43"/>
        <v>0</v>
      </c>
    </row>
    <row r="298" spans="1:11" ht="15">
      <c r="A298" s="282"/>
      <c r="B298" s="285"/>
      <c r="C298" s="83" t="s">
        <v>24</v>
      </c>
      <c r="D298" s="84">
        <v>24668</v>
      </c>
      <c r="E298" s="84">
        <v>31</v>
      </c>
      <c r="F298" s="84">
        <v>1090</v>
      </c>
      <c r="G298" s="85">
        <v>0</v>
      </c>
      <c r="H298" s="86"/>
      <c r="I298" s="86"/>
      <c r="J298" s="86"/>
      <c r="K298" s="86"/>
    </row>
    <row r="299" spans="1:11" ht="15">
      <c r="A299" s="282"/>
      <c r="B299" s="285"/>
      <c r="C299" s="70" t="s">
        <v>25</v>
      </c>
      <c r="D299" s="46">
        <v>3427</v>
      </c>
      <c r="E299" s="46">
        <v>0</v>
      </c>
      <c r="F299" s="46">
        <v>0</v>
      </c>
      <c r="G299" s="78">
        <v>0</v>
      </c>
      <c r="H299" s="64"/>
      <c r="I299" s="64"/>
      <c r="J299" s="64"/>
      <c r="K299" s="64"/>
    </row>
    <row r="300" spans="1:11" ht="15">
      <c r="A300" s="282"/>
      <c r="B300" s="285"/>
      <c r="C300" s="70" t="s">
        <v>26</v>
      </c>
      <c r="D300" s="46">
        <v>0</v>
      </c>
      <c r="E300" s="46">
        <v>6</v>
      </c>
      <c r="F300" s="46">
        <v>0</v>
      </c>
      <c r="G300" s="78">
        <v>0</v>
      </c>
      <c r="H300" s="64"/>
      <c r="I300" s="64"/>
      <c r="J300" s="64"/>
      <c r="K300" s="64"/>
    </row>
    <row r="301" spans="1:11" ht="15">
      <c r="A301" s="282"/>
      <c r="B301" s="285"/>
      <c r="C301" s="70" t="s">
        <v>27</v>
      </c>
      <c r="D301" s="46">
        <v>0</v>
      </c>
      <c r="E301" s="46">
        <v>0</v>
      </c>
      <c r="F301" s="46">
        <v>0</v>
      </c>
      <c r="G301" s="78">
        <v>0</v>
      </c>
      <c r="H301" s="64"/>
      <c r="I301" s="64"/>
      <c r="J301" s="64"/>
      <c r="K301" s="64"/>
    </row>
    <row r="302" spans="1:11" ht="15">
      <c r="A302" s="282"/>
      <c r="B302" s="285"/>
      <c r="C302" s="70" t="s">
        <v>28</v>
      </c>
      <c r="D302" s="46">
        <v>0</v>
      </c>
      <c r="E302" s="46">
        <v>0</v>
      </c>
      <c r="F302" s="46">
        <v>0</v>
      </c>
      <c r="G302" s="78">
        <v>0</v>
      </c>
      <c r="H302" s="64"/>
      <c r="I302" s="64"/>
      <c r="J302" s="64"/>
      <c r="K302" s="64"/>
    </row>
    <row r="303" spans="1:11" ht="15">
      <c r="A303" s="282"/>
      <c r="B303" s="285"/>
      <c r="C303" s="70" t="s">
        <v>29</v>
      </c>
      <c r="D303" s="46">
        <v>22</v>
      </c>
      <c r="E303" s="46">
        <v>0</v>
      </c>
      <c r="F303" s="46">
        <v>0</v>
      </c>
      <c r="G303" s="78">
        <v>0</v>
      </c>
      <c r="H303" s="64"/>
      <c r="I303" s="64"/>
      <c r="J303" s="64"/>
      <c r="K303" s="64"/>
    </row>
    <row r="304" spans="1:11" ht="15.75" thickBot="1">
      <c r="A304" s="283"/>
      <c r="B304" s="286"/>
      <c r="C304" s="73" t="s">
        <v>30</v>
      </c>
      <c r="D304" s="48">
        <v>2</v>
      </c>
      <c r="E304" s="48">
        <v>35</v>
      </c>
      <c r="F304" s="48">
        <v>0</v>
      </c>
      <c r="G304" s="79">
        <v>0</v>
      </c>
      <c r="H304" s="80"/>
      <c r="I304" s="80"/>
      <c r="J304" s="80"/>
      <c r="K304" s="80"/>
    </row>
    <row r="305" spans="1:11" ht="15">
      <c r="A305" s="331">
        <v>3</v>
      </c>
      <c r="B305" s="319" t="s">
        <v>71</v>
      </c>
      <c r="C305" s="81" t="s">
        <v>70</v>
      </c>
      <c r="D305" s="82">
        <f aca="true" t="shared" si="44" ref="D305:K305">SUM(D306:D312)</f>
        <v>22903</v>
      </c>
      <c r="E305" s="82">
        <f t="shared" si="44"/>
        <v>0</v>
      </c>
      <c r="F305" s="82">
        <f t="shared" si="44"/>
        <v>459</v>
      </c>
      <c r="G305" s="82">
        <f t="shared" si="44"/>
        <v>0</v>
      </c>
      <c r="H305" s="82">
        <f t="shared" si="44"/>
        <v>0</v>
      </c>
      <c r="I305" s="82">
        <f t="shared" si="44"/>
        <v>0</v>
      </c>
      <c r="J305" s="82">
        <f t="shared" si="44"/>
        <v>0</v>
      </c>
      <c r="K305" s="82">
        <f t="shared" si="44"/>
        <v>0</v>
      </c>
    </row>
    <row r="306" spans="1:11" ht="15">
      <c r="A306" s="282"/>
      <c r="B306" s="285"/>
      <c r="C306" s="83" t="s">
        <v>24</v>
      </c>
      <c r="D306" s="84">
        <v>19484</v>
      </c>
      <c r="E306" s="84">
        <v>0</v>
      </c>
      <c r="F306" s="84">
        <v>457</v>
      </c>
      <c r="G306" s="85">
        <v>0</v>
      </c>
      <c r="H306" s="86"/>
      <c r="I306" s="86"/>
      <c r="J306" s="86"/>
      <c r="K306" s="86"/>
    </row>
    <row r="307" spans="1:11" ht="15">
      <c r="A307" s="282"/>
      <c r="B307" s="285"/>
      <c r="C307" s="70" t="s">
        <v>25</v>
      </c>
      <c r="D307" s="46">
        <v>3407</v>
      </c>
      <c r="E307" s="46">
        <v>0</v>
      </c>
      <c r="F307" s="46">
        <v>2</v>
      </c>
      <c r="G307" s="78">
        <v>0</v>
      </c>
      <c r="H307" s="64"/>
      <c r="I307" s="64"/>
      <c r="J307" s="64"/>
      <c r="K307" s="64"/>
    </row>
    <row r="308" spans="1:11" ht="15">
      <c r="A308" s="282"/>
      <c r="B308" s="285"/>
      <c r="C308" s="70" t="s">
        <v>26</v>
      </c>
      <c r="D308" s="46">
        <v>0</v>
      </c>
      <c r="E308" s="46">
        <v>0</v>
      </c>
      <c r="F308" s="46">
        <v>0</v>
      </c>
      <c r="G308" s="78">
        <v>0</v>
      </c>
      <c r="H308" s="64"/>
      <c r="I308" s="64"/>
      <c r="J308" s="64"/>
      <c r="K308" s="64"/>
    </row>
    <row r="309" spans="1:11" ht="15">
      <c r="A309" s="282"/>
      <c r="B309" s="285"/>
      <c r="C309" s="70" t="s">
        <v>27</v>
      </c>
      <c r="D309" s="46">
        <v>0</v>
      </c>
      <c r="E309" s="46">
        <v>0</v>
      </c>
      <c r="F309" s="46">
        <v>0</v>
      </c>
      <c r="G309" s="78">
        <v>0</v>
      </c>
      <c r="H309" s="64"/>
      <c r="I309" s="64"/>
      <c r="J309" s="64"/>
      <c r="K309" s="64"/>
    </row>
    <row r="310" spans="1:11" ht="15">
      <c r="A310" s="282"/>
      <c r="B310" s="285"/>
      <c r="C310" s="70" t="s">
        <v>28</v>
      </c>
      <c r="D310" s="46">
        <v>0</v>
      </c>
      <c r="E310" s="46">
        <v>0</v>
      </c>
      <c r="F310" s="46">
        <v>0</v>
      </c>
      <c r="G310" s="78">
        <v>0</v>
      </c>
      <c r="H310" s="64"/>
      <c r="I310" s="64"/>
      <c r="J310" s="64"/>
      <c r="K310" s="64"/>
    </row>
    <row r="311" spans="1:11" ht="15">
      <c r="A311" s="282"/>
      <c r="B311" s="285"/>
      <c r="C311" s="70" t="s">
        <v>29</v>
      </c>
      <c r="D311" s="46">
        <v>12</v>
      </c>
      <c r="E311" s="46">
        <v>0</v>
      </c>
      <c r="F311" s="46">
        <v>0</v>
      </c>
      <c r="G311" s="78">
        <v>0</v>
      </c>
      <c r="H311" s="64"/>
      <c r="I311" s="64"/>
      <c r="J311" s="64"/>
      <c r="K311" s="64"/>
    </row>
    <row r="312" spans="1:11" ht="15.75" thickBot="1">
      <c r="A312" s="283"/>
      <c r="B312" s="286"/>
      <c r="C312" s="73" t="s">
        <v>30</v>
      </c>
      <c r="D312" s="48">
        <v>0</v>
      </c>
      <c r="E312" s="48">
        <v>0</v>
      </c>
      <c r="F312" s="48">
        <v>0</v>
      </c>
      <c r="G312" s="79">
        <v>0</v>
      </c>
      <c r="H312" s="80"/>
      <c r="I312" s="80"/>
      <c r="J312" s="80"/>
      <c r="K312" s="80"/>
    </row>
    <row r="313" spans="1:11" ht="15">
      <c r="A313" s="287">
        <v>4</v>
      </c>
      <c r="B313" s="319" t="s">
        <v>66</v>
      </c>
      <c r="C313" s="81" t="s">
        <v>70</v>
      </c>
      <c r="D313" s="82">
        <f aca="true" t="shared" si="45" ref="D313:K313">SUM(D314:D320)</f>
        <v>17927</v>
      </c>
      <c r="E313" s="82">
        <f t="shared" si="45"/>
        <v>75</v>
      </c>
      <c r="F313" s="82">
        <f t="shared" si="45"/>
        <v>385</v>
      </c>
      <c r="G313" s="82">
        <f t="shared" si="45"/>
        <v>0</v>
      </c>
      <c r="H313" s="82">
        <f t="shared" si="45"/>
        <v>0</v>
      </c>
      <c r="I313" s="82">
        <f t="shared" si="45"/>
        <v>0</v>
      </c>
      <c r="J313" s="82">
        <f t="shared" si="45"/>
        <v>0</v>
      </c>
      <c r="K313" s="82">
        <f t="shared" si="45"/>
        <v>0</v>
      </c>
    </row>
    <row r="314" spans="1:11" ht="15">
      <c r="A314" s="282"/>
      <c r="B314" s="285"/>
      <c r="C314" s="83" t="s">
        <v>24</v>
      </c>
      <c r="D314" s="85">
        <v>16623</v>
      </c>
      <c r="E314" s="84">
        <v>0</v>
      </c>
      <c r="F314" s="84">
        <v>385</v>
      </c>
      <c r="G314" s="85">
        <v>0</v>
      </c>
      <c r="H314" s="86"/>
      <c r="I314" s="86"/>
      <c r="J314" s="86"/>
      <c r="K314" s="86"/>
    </row>
    <row r="315" spans="1:11" ht="15">
      <c r="A315" s="282"/>
      <c r="B315" s="285"/>
      <c r="C315" s="70" t="s">
        <v>25</v>
      </c>
      <c r="D315" s="78">
        <v>1293</v>
      </c>
      <c r="E315" s="46">
        <v>0</v>
      </c>
      <c r="F315" s="46">
        <v>0</v>
      </c>
      <c r="G315" s="78">
        <v>0</v>
      </c>
      <c r="H315" s="64"/>
      <c r="I315" s="64"/>
      <c r="J315" s="64"/>
      <c r="K315" s="64"/>
    </row>
    <row r="316" spans="1:11" ht="15">
      <c r="A316" s="282"/>
      <c r="B316" s="285"/>
      <c r="C316" s="70" t="s">
        <v>26</v>
      </c>
      <c r="D316" s="78">
        <v>0</v>
      </c>
      <c r="E316" s="46">
        <v>25</v>
      </c>
      <c r="F316" s="46">
        <v>0</v>
      </c>
      <c r="G316" s="78">
        <v>0</v>
      </c>
      <c r="H316" s="64"/>
      <c r="I316" s="64"/>
      <c r="J316" s="64"/>
      <c r="K316" s="64"/>
    </row>
    <row r="317" spans="1:11" ht="15">
      <c r="A317" s="282"/>
      <c r="B317" s="285"/>
      <c r="C317" s="70" t="s">
        <v>27</v>
      </c>
      <c r="D317" s="78">
        <v>0</v>
      </c>
      <c r="E317" s="46">
        <v>0</v>
      </c>
      <c r="F317" s="46">
        <v>0</v>
      </c>
      <c r="G317" s="78">
        <v>0</v>
      </c>
      <c r="H317" s="64"/>
      <c r="I317" s="64"/>
      <c r="J317" s="64"/>
      <c r="K317" s="64"/>
    </row>
    <row r="318" spans="1:11" ht="15">
      <c r="A318" s="282"/>
      <c r="B318" s="285"/>
      <c r="C318" s="70" t="s">
        <v>28</v>
      </c>
      <c r="D318" s="78">
        <v>0</v>
      </c>
      <c r="E318" s="46">
        <v>0</v>
      </c>
      <c r="F318" s="46">
        <v>0</v>
      </c>
      <c r="G318" s="78">
        <v>0</v>
      </c>
      <c r="H318" s="64"/>
      <c r="I318" s="64"/>
      <c r="J318" s="64"/>
      <c r="K318" s="64"/>
    </row>
    <row r="319" spans="1:11" ht="15">
      <c r="A319" s="282"/>
      <c r="B319" s="285"/>
      <c r="C319" s="70" t="s">
        <v>29</v>
      </c>
      <c r="D319" s="78">
        <v>11</v>
      </c>
      <c r="E319" s="46">
        <v>0</v>
      </c>
      <c r="F319" s="46">
        <v>0</v>
      </c>
      <c r="G319" s="78">
        <v>0</v>
      </c>
      <c r="H319" s="64"/>
      <c r="I319" s="64"/>
      <c r="J319" s="64"/>
      <c r="K319" s="64"/>
    </row>
    <row r="320" spans="1:11" ht="15.75" thickBot="1">
      <c r="A320" s="283"/>
      <c r="B320" s="286"/>
      <c r="C320" s="73" t="s">
        <v>30</v>
      </c>
      <c r="D320" s="79">
        <v>0</v>
      </c>
      <c r="E320" s="48">
        <v>50</v>
      </c>
      <c r="F320" s="48">
        <v>0</v>
      </c>
      <c r="G320" s="79">
        <v>0</v>
      </c>
      <c r="H320" s="80"/>
      <c r="I320" s="80"/>
      <c r="J320" s="80"/>
      <c r="K320" s="80"/>
    </row>
    <row r="321" spans="1:11" ht="15">
      <c r="A321" s="331">
        <v>5</v>
      </c>
      <c r="B321" s="284" t="s">
        <v>78</v>
      </c>
      <c r="C321" s="76" t="s">
        <v>70</v>
      </c>
      <c r="D321" s="77">
        <f aca="true" t="shared" si="46" ref="D321:K321">SUM(D322:D328)</f>
        <v>90609</v>
      </c>
      <c r="E321" s="77">
        <f t="shared" si="46"/>
        <v>5</v>
      </c>
      <c r="F321" s="77">
        <f t="shared" si="46"/>
        <v>2486</v>
      </c>
      <c r="G321" s="77">
        <f t="shared" si="46"/>
        <v>0</v>
      </c>
      <c r="H321" s="77">
        <f t="shared" si="46"/>
        <v>0</v>
      </c>
      <c r="I321" s="77">
        <f t="shared" si="46"/>
        <v>0</v>
      </c>
      <c r="J321" s="77">
        <f t="shared" si="46"/>
        <v>0</v>
      </c>
      <c r="K321" s="77">
        <f t="shared" si="46"/>
        <v>0</v>
      </c>
    </row>
    <row r="322" spans="1:11" ht="15">
      <c r="A322" s="282"/>
      <c r="B322" s="285"/>
      <c r="C322" s="83" t="s">
        <v>24</v>
      </c>
      <c r="D322" s="85">
        <v>66411</v>
      </c>
      <c r="E322" s="85">
        <v>2</v>
      </c>
      <c r="F322" s="85">
        <v>2486</v>
      </c>
      <c r="G322" s="85">
        <v>0</v>
      </c>
      <c r="H322" s="86"/>
      <c r="I322" s="86"/>
      <c r="J322" s="86"/>
      <c r="K322" s="86"/>
    </row>
    <row r="323" spans="1:11" ht="15">
      <c r="A323" s="282"/>
      <c r="B323" s="285"/>
      <c r="C323" s="70" t="s">
        <v>25</v>
      </c>
      <c r="D323" s="78">
        <v>24189</v>
      </c>
      <c r="E323" s="78">
        <v>0</v>
      </c>
      <c r="F323" s="78">
        <v>0</v>
      </c>
      <c r="G323" s="78">
        <v>0</v>
      </c>
      <c r="H323" s="64"/>
      <c r="I323" s="64"/>
      <c r="J323" s="64"/>
      <c r="K323" s="64"/>
    </row>
    <row r="324" spans="1:11" ht="15">
      <c r="A324" s="282"/>
      <c r="B324" s="285"/>
      <c r="C324" s="70" t="s">
        <v>26</v>
      </c>
      <c r="D324" s="78">
        <v>0</v>
      </c>
      <c r="E324" s="78">
        <v>0</v>
      </c>
      <c r="F324" s="78">
        <v>0</v>
      </c>
      <c r="G324" s="78">
        <v>0</v>
      </c>
      <c r="H324" s="64"/>
      <c r="I324" s="64"/>
      <c r="J324" s="64"/>
      <c r="K324" s="64"/>
    </row>
    <row r="325" spans="1:11" ht="15">
      <c r="A325" s="282"/>
      <c r="B325" s="285"/>
      <c r="C325" s="70" t="s">
        <v>27</v>
      </c>
      <c r="D325" s="78">
        <v>0</v>
      </c>
      <c r="E325" s="78">
        <v>3</v>
      </c>
      <c r="F325" s="78">
        <v>0</v>
      </c>
      <c r="G325" s="78">
        <v>0</v>
      </c>
      <c r="H325" s="64"/>
      <c r="I325" s="64"/>
      <c r="J325" s="64"/>
      <c r="K325" s="64"/>
    </row>
    <row r="326" spans="1:11" ht="15">
      <c r="A326" s="282"/>
      <c r="B326" s="285"/>
      <c r="C326" s="70" t="s">
        <v>28</v>
      </c>
      <c r="D326" s="78">
        <v>0</v>
      </c>
      <c r="E326" s="78">
        <v>0</v>
      </c>
      <c r="F326" s="78">
        <v>0</v>
      </c>
      <c r="G326" s="78">
        <v>0</v>
      </c>
      <c r="H326" s="64"/>
      <c r="I326" s="64"/>
      <c r="J326" s="64"/>
      <c r="K326" s="64"/>
    </row>
    <row r="327" spans="1:11" ht="15">
      <c r="A327" s="282"/>
      <c r="B327" s="285"/>
      <c r="C327" s="70" t="s">
        <v>29</v>
      </c>
      <c r="D327" s="78">
        <v>9</v>
      </c>
      <c r="E327" s="78">
        <v>0</v>
      </c>
      <c r="F327" s="78">
        <v>0</v>
      </c>
      <c r="G327" s="78">
        <v>0</v>
      </c>
      <c r="H327" s="64"/>
      <c r="I327" s="64"/>
      <c r="J327" s="64"/>
      <c r="K327" s="64"/>
    </row>
    <row r="328" spans="1:11" ht="15.75" thickBot="1">
      <c r="A328" s="283"/>
      <c r="B328" s="286"/>
      <c r="C328" s="73" t="s">
        <v>30</v>
      </c>
      <c r="D328" s="79">
        <v>0</v>
      </c>
      <c r="E328" s="79">
        <v>0</v>
      </c>
      <c r="F328" s="79">
        <v>0</v>
      </c>
      <c r="G328" s="79">
        <v>0</v>
      </c>
      <c r="H328" s="80"/>
      <c r="I328" s="80"/>
      <c r="J328" s="80"/>
      <c r="K328" s="80"/>
    </row>
    <row r="329" spans="1:11" ht="15">
      <c r="A329" s="287">
        <v>6</v>
      </c>
      <c r="B329" s="319" t="s">
        <v>86</v>
      </c>
      <c r="C329" s="81" t="s">
        <v>70</v>
      </c>
      <c r="D329" s="82">
        <f aca="true" t="shared" si="47" ref="D329:K329">SUM(D330:D336)</f>
        <v>8560</v>
      </c>
      <c r="E329" s="82">
        <f t="shared" si="47"/>
        <v>0</v>
      </c>
      <c r="F329" s="82">
        <f t="shared" si="47"/>
        <v>142</v>
      </c>
      <c r="G329" s="82">
        <f t="shared" si="47"/>
        <v>0</v>
      </c>
      <c r="H329" s="82">
        <f t="shared" si="47"/>
        <v>0</v>
      </c>
      <c r="I329" s="82">
        <f t="shared" si="47"/>
        <v>0</v>
      </c>
      <c r="J329" s="82">
        <f t="shared" si="47"/>
        <v>0</v>
      </c>
      <c r="K329" s="82">
        <f t="shared" si="47"/>
        <v>0</v>
      </c>
    </row>
    <row r="330" spans="1:11" ht="15">
      <c r="A330" s="282"/>
      <c r="B330" s="320"/>
      <c r="C330" s="83" t="s">
        <v>24</v>
      </c>
      <c r="D330" s="85">
        <v>6159</v>
      </c>
      <c r="E330" s="85">
        <v>0</v>
      </c>
      <c r="F330" s="85">
        <v>142</v>
      </c>
      <c r="G330" s="85">
        <v>0</v>
      </c>
      <c r="H330" s="86"/>
      <c r="I330" s="86"/>
      <c r="J330" s="86"/>
      <c r="K330" s="86"/>
    </row>
    <row r="331" spans="1:11" ht="15">
      <c r="A331" s="282"/>
      <c r="B331" s="320"/>
      <c r="C331" s="70" t="s">
        <v>25</v>
      </c>
      <c r="D331" s="78">
        <v>2398</v>
      </c>
      <c r="E331" s="78">
        <v>0</v>
      </c>
      <c r="F331" s="78">
        <v>0</v>
      </c>
      <c r="G331" s="78">
        <v>0</v>
      </c>
      <c r="H331" s="64"/>
      <c r="I331" s="64"/>
      <c r="J331" s="64"/>
      <c r="K331" s="64"/>
    </row>
    <row r="332" spans="1:11" ht="15">
      <c r="A332" s="282"/>
      <c r="B332" s="320"/>
      <c r="C332" s="70" t="s">
        <v>26</v>
      </c>
      <c r="D332" s="78">
        <v>0</v>
      </c>
      <c r="E332" s="78">
        <v>0</v>
      </c>
      <c r="F332" s="78">
        <v>0</v>
      </c>
      <c r="G332" s="78">
        <v>0</v>
      </c>
      <c r="H332" s="64"/>
      <c r="I332" s="64"/>
      <c r="J332" s="64"/>
      <c r="K332" s="64"/>
    </row>
    <row r="333" spans="1:11" ht="15">
      <c r="A333" s="282"/>
      <c r="B333" s="320"/>
      <c r="C333" s="70" t="s">
        <v>27</v>
      </c>
      <c r="D333" s="78">
        <v>0</v>
      </c>
      <c r="E333" s="78">
        <v>0</v>
      </c>
      <c r="F333" s="78">
        <v>0</v>
      </c>
      <c r="G333" s="78">
        <v>0</v>
      </c>
      <c r="H333" s="64"/>
      <c r="I333" s="64"/>
      <c r="J333" s="64"/>
      <c r="K333" s="64"/>
    </row>
    <row r="334" spans="1:11" ht="15">
      <c r="A334" s="282"/>
      <c r="B334" s="320"/>
      <c r="C334" s="70" t="s">
        <v>28</v>
      </c>
      <c r="D334" s="78">
        <v>0</v>
      </c>
      <c r="E334" s="78">
        <v>0</v>
      </c>
      <c r="F334" s="78">
        <v>0</v>
      </c>
      <c r="G334" s="78">
        <v>0</v>
      </c>
      <c r="H334" s="64"/>
      <c r="I334" s="64"/>
      <c r="J334" s="64"/>
      <c r="K334" s="64"/>
    </row>
    <row r="335" spans="1:11" ht="15">
      <c r="A335" s="282"/>
      <c r="B335" s="320"/>
      <c r="C335" s="70" t="s">
        <v>29</v>
      </c>
      <c r="D335" s="78">
        <v>2</v>
      </c>
      <c r="E335" s="78">
        <v>0</v>
      </c>
      <c r="F335" s="78">
        <v>0</v>
      </c>
      <c r="G335" s="78">
        <v>0</v>
      </c>
      <c r="H335" s="64"/>
      <c r="I335" s="64"/>
      <c r="J335" s="64"/>
      <c r="K335" s="64"/>
    </row>
    <row r="336" spans="1:11" ht="15.75" thickBot="1">
      <c r="A336" s="283"/>
      <c r="B336" s="321"/>
      <c r="C336" s="73" t="s">
        <v>30</v>
      </c>
      <c r="D336" s="79">
        <v>1</v>
      </c>
      <c r="E336" s="79">
        <v>0</v>
      </c>
      <c r="F336" s="79">
        <v>0</v>
      </c>
      <c r="G336" s="79">
        <v>0</v>
      </c>
      <c r="H336" s="80"/>
      <c r="I336" s="80"/>
      <c r="J336" s="80"/>
      <c r="K336" s="80"/>
    </row>
    <row r="337" spans="1:11" ht="15">
      <c r="A337" s="331">
        <v>7</v>
      </c>
      <c r="B337" s="319" t="s">
        <v>63</v>
      </c>
      <c r="C337" s="81" t="s">
        <v>70</v>
      </c>
      <c r="D337" s="82">
        <f aca="true" t="shared" si="48" ref="D337:K337">SUM(D338:D344)</f>
        <v>68904</v>
      </c>
      <c r="E337" s="82">
        <f t="shared" si="48"/>
        <v>0</v>
      </c>
      <c r="F337" s="82">
        <f t="shared" si="48"/>
        <v>4872</v>
      </c>
      <c r="G337" s="82">
        <f t="shared" si="48"/>
        <v>0</v>
      </c>
      <c r="H337" s="82">
        <f t="shared" si="48"/>
        <v>0</v>
      </c>
      <c r="I337" s="82">
        <f t="shared" si="48"/>
        <v>0</v>
      </c>
      <c r="J337" s="82">
        <f t="shared" si="48"/>
        <v>0</v>
      </c>
      <c r="K337" s="82">
        <f t="shared" si="48"/>
        <v>0</v>
      </c>
    </row>
    <row r="338" spans="1:11" ht="15">
      <c r="A338" s="282"/>
      <c r="B338" s="320"/>
      <c r="C338" s="83" t="s">
        <v>24</v>
      </c>
      <c r="D338" s="201">
        <v>51253</v>
      </c>
      <c r="E338" s="201">
        <v>0</v>
      </c>
      <c r="F338" s="201">
        <v>4872</v>
      </c>
      <c r="G338" s="202">
        <v>0</v>
      </c>
      <c r="H338" s="86"/>
      <c r="I338" s="86"/>
      <c r="J338" s="86"/>
      <c r="K338" s="86"/>
    </row>
    <row r="339" spans="1:11" ht="15">
      <c r="A339" s="282"/>
      <c r="B339" s="320"/>
      <c r="C339" s="70" t="s">
        <v>25</v>
      </c>
      <c r="D339" s="203">
        <v>17514</v>
      </c>
      <c r="E339" s="203">
        <v>0</v>
      </c>
      <c r="F339" s="203">
        <v>0</v>
      </c>
      <c r="G339" s="204">
        <v>0</v>
      </c>
      <c r="H339" s="64"/>
      <c r="I339" s="64"/>
      <c r="J339" s="64"/>
      <c r="K339" s="64"/>
    </row>
    <row r="340" spans="1:11" ht="15">
      <c r="A340" s="282"/>
      <c r="B340" s="320"/>
      <c r="C340" s="70" t="s">
        <v>26</v>
      </c>
      <c r="D340" s="203">
        <v>0</v>
      </c>
      <c r="E340" s="203">
        <v>0</v>
      </c>
      <c r="F340" s="203">
        <v>0</v>
      </c>
      <c r="G340" s="204">
        <v>0</v>
      </c>
      <c r="H340" s="64"/>
      <c r="I340" s="64"/>
      <c r="J340" s="64"/>
      <c r="K340" s="64"/>
    </row>
    <row r="341" spans="1:11" ht="15">
      <c r="A341" s="282"/>
      <c r="B341" s="320"/>
      <c r="C341" s="70" t="s">
        <v>27</v>
      </c>
      <c r="D341" s="203">
        <v>0</v>
      </c>
      <c r="E341" s="203">
        <v>0</v>
      </c>
      <c r="F341" s="203">
        <v>0</v>
      </c>
      <c r="G341" s="204">
        <v>0</v>
      </c>
      <c r="H341" s="64"/>
      <c r="I341" s="64"/>
      <c r="J341" s="64"/>
      <c r="K341" s="64"/>
    </row>
    <row r="342" spans="1:11" ht="15">
      <c r="A342" s="282"/>
      <c r="B342" s="320"/>
      <c r="C342" s="70" t="s">
        <v>28</v>
      </c>
      <c r="D342" s="203">
        <v>0</v>
      </c>
      <c r="E342" s="203">
        <v>0</v>
      </c>
      <c r="F342" s="203">
        <v>0</v>
      </c>
      <c r="G342" s="204">
        <v>0</v>
      </c>
      <c r="H342" s="64"/>
      <c r="I342" s="64"/>
      <c r="J342" s="64"/>
      <c r="K342" s="64"/>
    </row>
    <row r="343" spans="1:11" ht="15">
      <c r="A343" s="282"/>
      <c r="B343" s="320"/>
      <c r="C343" s="70" t="s">
        <v>29</v>
      </c>
      <c r="D343" s="203">
        <v>137</v>
      </c>
      <c r="E343" s="203">
        <v>0</v>
      </c>
      <c r="F343" s="203">
        <v>0</v>
      </c>
      <c r="G343" s="204">
        <v>0</v>
      </c>
      <c r="H343" s="64"/>
      <c r="I343" s="64"/>
      <c r="J343" s="64"/>
      <c r="K343" s="64"/>
    </row>
    <row r="344" spans="1:11" ht="15.75" thickBot="1">
      <c r="A344" s="283"/>
      <c r="B344" s="321"/>
      <c r="C344" s="73" t="s">
        <v>30</v>
      </c>
      <c r="D344" s="205">
        <v>0</v>
      </c>
      <c r="E344" s="205">
        <v>0</v>
      </c>
      <c r="F344" s="205">
        <v>0</v>
      </c>
      <c r="G344" s="206">
        <v>0</v>
      </c>
      <c r="H344" s="80"/>
      <c r="I344" s="80"/>
      <c r="J344" s="80"/>
      <c r="K344" s="80"/>
    </row>
    <row r="345" spans="1:11" ht="15">
      <c r="A345" s="287">
        <v>8</v>
      </c>
      <c r="B345" s="319" t="s">
        <v>54</v>
      </c>
      <c r="C345" s="81" t="s">
        <v>70</v>
      </c>
      <c r="D345" s="82">
        <f aca="true" t="shared" si="49" ref="D345:K345">SUM(D346:D352)</f>
        <v>35759</v>
      </c>
      <c r="E345" s="82">
        <f t="shared" si="49"/>
        <v>0</v>
      </c>
      <c r="F345" s="82">
        <f t="shared" si="49"/>
        <v>1239</v>
      </c>
      <c r="G345" s="82">
        <f t="shared" si="49"/>
        <v>0</v>
      </c>
      <c r="H345" s="82">
        <f t="shared" si="49"/>
        <v>0</v>
      </c>
      <c r="I345" s="82">
        <f t="shared" si="49"/>
        <v>0</v>
      </c>
      <c r="J345" s="82">
        <f t="shared" si="49"/>
        <v>0</v>
      </c>
      <c r="K345" s="82">
        <f t="shared" si="49"/>
        <v>0</v>
      </c>
    </row>
    <row r="346" spans="1:11" ht="15">
      <c r="A346" s="282"/>
      <c r="B346" s="320"/>
      <c r="C346" s="83" t="s">
        <v>24</v>
      </c>
      <c r="D346" s="84">
        <v>32446</v>
      </c>
      <c r="E346" s="84">
        <v>0</v>
      </c>
      <c r="F346" s="84">
        <v>1239</v>
      </c>
      <c r="G346" s="85">
        <v>0</v>
      </c>
      <c r="H346" s="86"/>
      <c r="I346" s="86"/>
      <c r="J346" s="86"/>
      <c r="K346" s="86"/>
    </row>
    <row r="347" spans="1:11" ht="15">
      <c r="A347" s="282"/>
      <c r="B347" s="320"/>
      <c r="C347" s="70" t="s">
        <v>25</v>
      </c>
      <c r="D347" s="46">
        <v>3294</v>
      </c>
      <c r="E347" s="46">
        <v>0</v>
      </c>
      <c r="F347" s="46">
        <v>0</v>
      </c>
      <c r="G347" s="78">
        <v>0</v>
      </c>
      <c r="H347" s="64"/>
      <c r="I347" s="64"/>
      <c r="J347" s="64"/>
      <c r="K347" s="64"/>
    </row>
    <row r="348" spans="1:11" ht="15">
      <c r="A348" s="282"/>
      <c r="B348" s="320"/>
      <c r="C348" s="70" t="s">
        <v>26</v>
      </c>
      <c r="D348" s="46">
        <v>0</v>
      </c>
      <c r="E348" s="46">
        <v>0</v>
      </c>
      <c r="F348" s="46">
        <v>0</v>
      </c>
      <c r="G348" s="78">
        <v>0</v>
      </c>
      <c r="H348" s="64"/>
      <c r="I348" s="64"/>
      <c r="J348" s="64"/>
      <c r="K348" s="64"/>
    </row>
    <row r="349" spans="1:11" ht="15">
      <c r="A349" s="282"/>
      <c r="B349" s="320"/>
      <c r="C349" s="70" t="s">
        <v>27</v>
      </c>
      <c r="D349" s="46">
        <v>0</v>
      </c>
      <c r="E349" s="46">
        <v>0</v>
      </c>
      <c r="F349" s="46">
        <v>0</v>
      </c>
      <c r="G349" s="78">
        <v>0</v>
      </c>
      <c r="H349" s="64"/>
      <c r="I349" s="64"/>
      <c r="J349" s="64"/>
      <c r="K349" s="64"/>
    </row>
    <row r="350" spans="1:11" ht="15">
      <c r="A350" s="282"/>
      <c r="B350" s="320"/>
      <c r="C350" s="70" t="s">
        <v>28</v>
      </c>
      <c r="D350" s="46">
        <v>0</v>
      </c>
      <c r="E350" s="46">
        <v>0</v>
      </c>
      <c r="F350" s="46">
        <v>0</v>
      </c>
      <c r="G350" s="78">
        <v>0</v>
      </c>
      <c r="H350" s="64"/>
      <c r="I350" s="64"/>
      <c r="J350" s="64"/>
      <c r="K350" s="64"/>
    </row>
    <row r="351" spans="1:11" ht="15">
      <c r="A351" s="282"/>
      <c r="B351" s="320"/>
      <c r="C351" s="70" t="s">
        <v>29</v>
      </c>
      <c r="D351" s="46">
        <v>13</v>
      </c>
      <c r="E351" s="46">
        <v>0</v>
      </c>
      <c r="F351" s="46">
        <v>0</v>
      </c>
      <c r="G351" s="78">
        <v>0</v>
      </c>
      <c r="H351" s="64"/>
      <c r="I351" s="64"/>
      <c r="J351" s="64"/>
      <c r="K351" s="64"/>
    </row>
    <row r="352" spans="1:11" ht="15.75" thickBot="1">
      <c r="A352" s="283"/>
      <c r="B352" s="321"/>
      <c r="C352" s="73" t="s">
        <v>30</v>
      </c>
      <c r="D352" s="48">
        <v>6</v>
      </c>
      <c r="E352" s="48">
        <v>0</v>
      </c>
      <c r="F352" s="48">
        <v>0</v>
      </c>
      <c r="G352" s="79">
        <v>0</v>
      </c>
      <c r="H352" s="80"/>
      <c r="I352" s="80"/>
      <c r="J352" s="80"/>
      <c r="K352" s="80"/>
    </row>
    <row r="353" spans="1:11" ht="15">
      <c r="A353" s="331">
        <v>9</v>
      </c>
      <c r="B353" s="319" t="s">
        <v>58</v>
      </c>
      <c r="C353" s="81" t="s">
        <v>70</v>
      </c>
      <c r="D353" s="82">
        <f aca="true" t="shared" si="50" ref="D353:J353">SUM(D354:D360)</f>
        <v>62164</v>
      </c>
      <c r="E353" s="82">
        <f t="shared" si="50"/>
        <v>0</v>
      </c>
      <c r="F353" s="82">
        <f t="shared" si="50"/>
        <v>2040</v>
      </c>
      <c r="G353" s="82">
        <f t="shared" si="50"/>
        <v>0</v>
      </c>
      <c r="H353" s="82">
        <f t="shared" si="50"/>
        <v>0</v>
      </c>
      <c r="I353" s="82">
        <f t="shared" si="50"/>
        <v>0</v>
      </c>
      <c r="J353" s="82">
        <f t="shared" si="50"/>
        <v>0</v>
      </c>
      <c r="K353" s="87"/>
    </row>
    <row r="354" spans="1:11" ht="15">
      <c r="A354" s="282"/>
      <c r="B354" s="320"/>
      <c r="C354" s="83" t="s">
        <v>24</v>
      </c>
      <c r="D354" s="85">
        <v>56943</v>
      </c>
      <c r="E354" s="85">
        <v>0</v>
      </c>
      <c r="F354" s="85">
        <v>2040</v>
      </c>
      <c r="G354" s="85">
        <v>0</v>
      </c>
      <c r="H354" s="86"/>
      <c r="I354" s="86"/>
      <c r="J354" s="86"/>
      <c r="K354" s="86"/>
    </row>
    <row r="355" spans="1:11" ht="15">
      <c r="A355" s="282"/>
      <c r="B355" s="320"/>
      <c r="C355" s="70" t="s">
        <v>25</v>
      </c>
      <c r="D355" s="85">
        <v>5216</v>
      </c>
      <c r="E355" s="85">
        <v>0</v>
      </c>
      <c r="F355" s="85">
        <v>0</v>
      </c>
      <c r="G355" s="85">
        <v>0</v>
      </c>
      <c r="H355" s="86"/>
      <c r="I355" s="86"/>
      <c r="J355" s="86"/>
      <c r="K355" s="86"/>
    </row>
    <row r="356" spans="1:11" ht="15">
      <c r="A356" s="282"/>
      <c r="B356" s="320"/>
      <c r="C356" s="70" t="s">
        <v>26</v>
      </c>
      <c r="D356" s="85">
        <v>0</v>
      </c>
      <c r="E356" s="85">
        <v>0</v>
      </c>
      <c r="F356" s="85">
        <v>0</v>
      </c>
      <c r="G356" s="85">
        <v>0</v>
      </c>
      <c r="H356" s="86"/>
      <c r="I356" s="86"/>
      <c r="J356" s="86"/>
      <c r="K356" s="86"/>
    </row>
    <row r="357" spans="1:11" ht="15">
      <c r="A357" s="282"/>
      <c r="B357" s="320"/>
      <c r="C357" s="70" t="s">
        <v>27</v>
      </c>
      <c r="D357" s="85">
        <v>0</v>
      </c>
      <c r="E357" s="85">
        <v>0</v>
      </c>
      <c r="F357" s="85">
        <v>0</v>
      </c>
      <c r="G357" s="85">
        <v>0</v>
      </c>
      <c r="H357" s="86"/>
      <c r="I357" s="86"/>
      <c r="J357" s="86"/>
      <c r="K357" s="86"/>
    </row>
    <row r="358" spans="1:11" ht="15">
      <c r="A358" s="282"/>
      <c r="B358" s="320"/>
      <c r="C358" s="70" t="s">
        <v>28</v>
      </c>
      <c r="D358" s="85">
        <v>0</v>
      </c>
      <c r="E358" s="85">
        <v>0</v>
      </c>
      <c r="F358" s="85">
        <v>0</v>
      </c>
      <c r="G358" s="85">
        <v>0</v>
      </c>
      <c r="H358" s="86"/>
      <c r="I358" s="86"/>
      <c r="J358" s="86"/>
      <c r="K358" s="86"/>
    </row>
    <row r="359" spans="1:11" ht="15">
      <c r="A359" s="282"/>
      <c r="B359" s="320"/>
      <c r="C359" s="70" t="s">
        <v>29</v>
      </c>
      <c r="D359" s="85">
        <v>5</v>
      </c>
      <c r="E359" s="85">
        <v>0</v>
      </c>
      <c r="F359" s="85">
        <v>0</v>
      </c>
      <c r="G359" s="85">
        <v>0</v>
      </c>
      <c r="H359" s="86"/>
      <c r="I359" s="86"/>
      <c r="J359" s="86"/>
      <c r="K359" s="86"/>
    </row>
    <row r="360" spans="1:11" ht="15.75" thickBot="1">
      <c r="A360" s="283"/>
      <c r="B360" s="321"/>
      <c r="C360" s="73" t="s">
        <v>30</v>
      </c>
      <c r="D360" s="89">
        <v>0</v>
      </c>
      <c r="E360" s="89">
        <v>0</v>
      </c>
      <c r="F360" s="89">
        <v>0</v>
      </c>
      <c r="G360" s="89">
        <v>0</v>
      </c>
      <c r="H360" s="90"/>
      <c r="I360" s="90"/>
      <c r="J360" s="90"/>
      <c r="K360" s="90"/>
    </row>
    <row r="361" spans="1:11" ht="15">
      <c r="A361" s="287">
        <v>10</v>
      </c>
      <c r="B361" s="284" t="s">
        <v>56</v>
      </c>
      <c r="C361" s="76" t="s">
        <v>70</v>
      </c>
      <c r="D361" s="77">
        <f aca="true" t="shared" si="51" ref="D361:K361">SUM(D362:D368)</f>
        <v>51116</v>
      </c>
      <c r="E361" s="77">
        <f t="shared" si="51"/>
        <v>0</v>
      </c>
      <c r="F361" s="77">
        <f t="shared" si="51"/>
        <v>1051</v>
      </c>
      <c r="G361" s="77">
        <f t="shared" si="51"/>
        <v>0</v>
      </c>
      <c r="H361" s="77">
        <f t="shared" si="51"/>
        <v>0</v>
      </c>
      <c r="I361" s="77">
        <f t="shared" si="51"/>
        <v>0</v>
      </c>
      <c r="J361" s="77">
        <f t="shared" si="51"/>
        <v>0</v>
      </c>
      <c r="K361" s="77">
        <f t="shared" si="51"/>
        <v>0</v>
      </c>
    </row>
    <row r="362" spans="1:11" ht="15">
      <c r="A362" s="282"/>
      <c r="B362" s="320"/>
      <c r="C362" s="83" t="s">
        <v>24</v>
      </c>
      <c r="D362" s="84">
        <v>44679</v>
      </c>
      <c r="E362" s="84">
        <v>0</v>
      </c>
      <c r="F362" s="84">
        <v>1051</v>
      </c>
      <c r="G362" s="85">
        <v>0</v>
      </c>
      <c r="H362" s="86"/>
      <c r="I362" s="86"/>
      <c r="J362" s="86"/>
      <c r="K362" s="86"/>
    </row>
    <row r="363" spans="1:11" ht="15">
      <c r="A363" s="282"/>
      <c r="B363" s="320"/>
      <c r="C363" s="70" t="s">
        <v>25</v>
      </c>
      <c r="D363" s="84">
        <v>6437</v>
      </c>
      <c r="E363" s="84">
        <v>0</v>
      </c>
      <c r="F363" s="84">
        <v>0</v>
      </c>
      <c r="G363" s="85">
        <v>0</v>
      </c>
      <c r="H363" s="86"/>
      <c r="I363" s="86"/>
      <c r="J363" s="86"/>
      <c r="K363" s="86"/>
    </row>
    <row r="364" spans="1:11" ht="15">
      <c r="A364" s="282"/>
      <c r="B364" s="320"/>
      <c r="C364" s="70" t="s">
        <v>26</v>
      </c>
      <c r="D364" s="84">
        <v>0</v>
      </c>
      <c r="E364" s="84">
        <v>0</v>
      </c>
      <c r="F364" s="84">
        <v>0</v>
      </c>
      <c r="G364" s="85">
        <v>0</v>
      </c>
      <c r="H364" s="86"/>
      <c r="I364" s="86"/>
      <c r="J364" s="86"/>
      <c r="K364" s="86"/>
    </row>
    <row r="365" spans="1:11" ht="15">
      <c r="A365" s="282"/>
      <c r="B365" s="320"/>
      <c r="C365" s="70" t="s">
        <v>27</v>
      </c>
      <c r="D365" s="84">
        <v>0</v>
      </c>
      <c r="E365" s="84">
        <v>0</v>
      </c>
      <c r="F365" s="84">
        <v>0</v>
      </c>
      <c r="G365" s="85">
        <v>0</v>
      </c>
      <c r="H365" s="86"/>
      <c r="I365" s="86"/>
      <c r="J365" s="86"/>
      <c r="K365" s="86"/>
    </row>
    <row r="366" spans="1:11" ht="15">
      <c r="A366" s="282"/>
      <c r="B366" s="320"/>
      <c r="C366" s="70" t="s">
        <v>28</v>
      </c>
      <c r="D366" s="84">
        <v>0</v>
      </c>
      <c r="E366" s="84">
        <v>0</v>
      </c>
      <c r="F366" s="84">
        <v>0</v>
      </c>
      <c r="G366" s="85">
        <v>0</v>
      </c>
      <c r="H366" s="86"/>
      <c r="I366" s="86"/>
      <c r="J366" s="86"/>
      <c r="K366" s="86"/>
    </row>
    <row r="367" spans="1:11" ht="15">
      <c r="A367" s="282"/>
      <c r="B367" s="320"/>
      <c r="C367" s="70" t="s">
        <v>29</v>
      </c>
      <c r="D367" s="84">
        <v>0</v>
      </c>
      <c r="E367" s="84">
        <v>0</v>
      </c>
      <c r="F367" s="84">
        <v>0</v>
      </c>
      <c r="G367" s="85">
        <v>0</v>
      </c>
      <c r="H367" s="86"/>
      <c r="I367" s="86"/>
      <c r="J367" s="86"/>
      <c r="K367" s="86"/>
    </row>
    <row r="368" spans="1:11" ht="15.75" thickBot="1">
      <c r="A368" s="283"/>
      <c r="B368" s="321"/>
      <c r="C368" s="73" t="s">
        <v>30</v>
      </c>
      <c r="D368" s="88">
        <v>0</v>
      </c>
      <c r="E368" s="88">
        <v>0</v>
      </c>
      <c r="F368" s="88">
        <v>0</v>
      </c>
      <c r="G368" s="89">
        <v>0</v>
      </c>
      <c r="H368" s="90"/>
      <c r="I368" s="90"/>
      <c r="J368" s="90"/>
      <c r="K368" s="90"/>
    </row>
    <row r="369" spans="1:11" ht="15">
      <c r="A369" s="331">
        <v>11</v>
      </c>
      <c r="B369" s="325" t="s">
        <v>64</v>
      </c>
      <c r="C369" s="81" t="s">
        <v>70</v>
      </c>
      <c r="D369" s="82">
        <f aca="true" t="shared" si="52" ref="D369:K369">SUM(D370:D376)</f>
        <v>58665</v>
      </c>
      <c r="E369" s="82">
        <f t="shared" si="52"/>
        <v>22</v>
      </c>
      <c r="F369" s="82">
        <f t="shared" si="52"/>
        <v>1472</v>
      </c>
      <c r="G369" s="82">
        <f t="shared" si="52"/>
        <v>0</v>
      </c>
      <c r="H369" s="82">
        <f t="shared" si="52"/>
        <v>0</v>
      </c>
      <c r="I369" s="82">
        <f t="shared" si="52"/>
        <v>0</v>
      </c>
      <c r="J369" s="82">
        <f t="shared" si="52"/>
        <v>0</v>
      </c>
      <c r="K369" s="82">
        <f t="shared" si="52"/>
        <v>0</v>
      </c>
    </row>
    <row r="370" spans="1:11" ht="15">
      <c r="A370" s="282"/>
      <c r="B370" s="320"/>
      <c r="C370" s="83" t="s">
        <v>24</v>
      </c>
      <c r="D370" s="84">
        <v>46903</v>
      </c>
      <c r="E370" s="84">
        <v>0</v>
      </c>
      <c r="F370" s="84">
        <v>1472</v>
      </c>
      <c r="G370" s="85">
        <v>0</v>
      </c>
      <c r="H370" s="86"/>
      <c r="I370" s="86"/>
      <c r="J370" s="86"/>
      <c r="K370" s="86"/>
    </row>
    <row r="371" spans="1:11" ht="15">
      <c r="A371" s="282"/>
      <c r="B371" s="320"/>
      <c r="C371" s="70" t="s">
        <v>25</v>
      </c>
      <c r="D371" s="84">
        <v>11719</v>
      </c>
      <c r="E371" s="84">
        <v>2</v>
      </c>
      <c r="F371" s="84">
        <v>0</v>
      </c>
      <c r="G371" s="85">
        <v>0</v>
      </c>
      <c r="H371" s="86"/>
      <c r="I371" s="86"/>
      <c r="J371" s="86"/>
      <c r="K371" s="86"/>
    </row>
    <row r="372" spans="1:11" ht="15">
      <c r="A372" s="282"/>
      <c r="B372" s="320"/>
      <c r="C372" s="70" t="s">
        <v>26</v>
      </c>
      <c r="D372" s="84">
        <v>0</v>
      </c>
      <c r="E372" s="84">
        <v>6</v>
      </c>
      <c r="F372" s="84">
        <v>0</v>
      </c>
      <c r="G372" s="85">
        <v>0</v>
      </c>
      <c r="H372" s="86"/>
      <c r="I372" s="86"/>
      <c r="J372" s="86"/>
      <c r="K372" s="86"/>
    </row>
    <row r="373" spans="1:11" ht="15">
      <c r="A373" s="282"/>
      <c r="B373" s="320"/>
      <c r="C373" s="70" t="s">
        <v>27</v>
      </c>
      <c r="D373" s="84">
        <v>0</v>
      </c>
      <c r="E373" s="84">
        <v>0</v>
      </c>
      <c r="F373" s="84">
        <v>0</v>
      </c>
      <c r="G373" s="85">
        <v>0</v>
      </c>
      <c r="H373" s="86"/>
      <c r="I373" s="86"/>
      <c r="J373" s="86"/>
      <c r="K373" s="86"/>
    </row>
    <row r="374" spans="1:11" ht="15">
      <c r="A374" s="282"/>
      <c r="B374" s="320"/>
      <c r="C374" s="70" t="s">
        <v>28</v>
      </c>
      <c r="D374" s="84">
        <v>0</v>
      </c>
      <c r="E374" s="84">
        <v>0</v>
      </c>
      <c r="F374" s="84">
        <v>0</v>
      </c>
      <c r="G374" s="85">
        <v>0</v>
      </c>
      <c r="H374" s="86"/>
      <c r="I374" s="86"/>
      <c r="J374" s="86"/>
      <c r="K374" s="86"/>
    </row>
    <row r="375" spans="1:11" ht="15">
      <c r="A375" s="282"/>
      <c r="B375" s="320"/>
      <c r="C375" s="70" t="s">
        <v>29</v>
      </c>
      <c r="D375" s="84">
        <v>43</v>
      </c>
      <c r="E375" s="84">
        <v>0</v>
      </c>
      <c r="F375" s="84">
        <v>0</v>
      </c>
      <c r="G375" s="85">
        <v>0</v>
      </c>
      <c r="H375" s="86"/>
      <c r="I375" s="86"/>
      <c r="J375" s="86"/>
      <c r="K375" s="86"/>
    </row>
    <row r="376" spans="1:11" ht="15.75" thickBot="1">
      <c r="A376" s="283"/>
      <c r="B376" s="321"/>
      <c r="C376" s="73" t="s">
        <v>30</v>
      </c>
      <c r="D376" s="88">
        <v>0</v>
      </c>
      <c r="E376" s="88">
        <v>14</v>
      </c>
      <c r="F376" s="88">
        <v>0</v>
      </c>
      <c r="G376" s="89">
        <v>0</v>
      </c>
      <c r="H376" s="90"/>
      <c r="I376" s="90"/>
      <c r="J376" s="90"/>
      <c r="K376" s="90"/>
    </row>
    <row r="377" spans="1:11" ht="15">
      <c r="A377" s="287">
        <v>12</v>
      </c>
      <c r="B377" s="325" t="s">
        <v>72</v>
      </c>
      <c r="C377" s="81" t="s">
        <v>70</v>
      </c>
      <c r="D377" s="82">
        <f aca="true" t="shared" si="53" ref="D377:K377">SUM(D378:D384)</f>
        <v>86903</v>
      </c>
      <c r="E377" s="82">
        <f t="shared" si="53"/>
        <v>0</v>
      </c>
      <c r="F377" s="82">
        <f t="shared" si="53"/>
        <v>3308</v>
      </c>
      <c r="G377" s="82">
        <f t="shared" si="53"/>
        <v>0</v>
      </c>
      <c r="H377" s="82">
        <f t="shared" si="53"/>
        <v>0</v>
      </c>
      <c r="I377" s="82">
        <f t="shared" si="53"/>
        <v>0</v>
      </c>
      <c r="J377" s="82">
        <f t="shared" si="53"/>
        <v>0</v>
      </c>
      <c r="K377" s="82">
        <f t="shared" si="53"/>
        <v>0</v>
      </c>
    </row>
    <row r="378" spans="1:11" ht="15">
      <c r="A378" s="282"/>
      <c r="B378" s="320"/>
      <c r="C378" s="83" t="s">
        <v>24</v>
      </c>
      <c r="D378" s="207">
        <v>65212</v>
      </c>
      <c r="E378" s="207">
        <v>0</v>
      </c>
      <c r="F378" s="207">
        <v>3308</v>
      </c>
      <c r="G378" s="207">
        <v>0</v>
      </c>
      <c r="H378" s="64"/>
      <c r="I378" s="64"/>
      <c r="J378" s="64"/>
      <c r="K378" s="64"/>
    </row>
    <row r="379" spans="1:11" ht="15">
      <c r="A379" s="282"/>
      <c r="B379" s="320"/>
      <c r="C379" s="70" t="s">
        <v>25</v>
      </c>
      <c r="D379" s="207">
        <v>21597</v>
      </c>
      <c r="E379" s="207">
        <v>0</v>
      </c>
      <c r="F379" s="207">
        <v>0</v>
      </c>
      <c r="G379" s="207">
        <v>0</v>
      </c>
      <c r="H379" s="64"/>
      <c r="I379" s="64"/>
      <c r="J379" s="64"/>
      <c r="K379" s="64"/>
    </row>
    <row r="380" spans="1:11" ht="15">
      <c r="A380" s="282"/>
      <c r="B380" s="320"/>
      <c r="C380" s="70" t="s">
        <v>26</v>
      </c>
      <c r="D380" s="207">
        <v>0</v>
      </c>
      <c r="E380" s="207">
        <v>0</v>
      </c>
      <c r="F380" s="207">
        <v>0</v>
      </c>
      <c r="G380" s="207">
        <v>0</v>
      </c>
      <c r="H380" s="64"/>
      <c r="I380" s="64"/>
      <c r="J380" s="64"/>
      <c r="K380" s="64"/>
    </row>
    <row r="381" spans="1:11" ht="15">
      <c r="A381" s="282"/>
      <c r="B381" s="320"/>
      <c r="C381" s="70" t="s">
        <v>27</v>
      </c>
      <c r="D381" s="207">
        <v>0</v>
      </c>
      <c r="E381" s="207">
        <v>0</v>
      </c>
      <c r="F381" s="207">
        <v>0</v>
      </c>
      <c r="G381" s="207">
        <v>0</v>
      </c>
      <c r="H381" s="64"/>
      <c r="I381" s="64"/>
      <c r="J381" s="64"/>
      <c r="K381" s="64"/>
    </row>
    <row r="382" spans="1:11" ht="15">
      <c r="A382" s="282"/>
      <c r="B382" s="320"/>
      <c r="C382" s="70" t="s">
        <v>28</v>
      </c>
      <c r="D382" s="207">
        <v>0</v>
      </c>
      <c r="E382" s="207">
        <v>0</v>
      </c>
      <c r="F382" s="207">
        <v>0</v>
      </c>
      <c r="G382" s="207">
        <v>0</v>
      </c>
      <c r="H382" s="64"/>
      <c r="I382" s="64"/>
      <c r="J382" s="64"/>
      <c r="K382" s="64"/>
    </row>
    <row r="383" spans="1:11" ht="15">
      <c r="A383" s="282"/>
      <c r="B383" s="320"/>
      <c r="C383" s="70" t="s">
        <v>29</v>
      </c>
      <c r="D383" s="207">
        <v>40</v>
      </c>
      <c r="E383" s="207">
        <v>0</v>
      </c>
      <c r="F383" s="207">
        <v>0</v>
      </c>
      <c r="G383" s="207">
        <v>0</v>
      </c>
      <c r="H383" s="64"/>
      <c r="I383" s="64"/>
      <c r="J383" s="64"/>
      <c r="K383" s="64"/>
    </row>
    <row r="384" spans="1:11" ht="15.75" thickBot="1">
      <c r="A384" s="283"/>
      <c r="B384" s="321"/>
      <c r="C384" s="73" t="s">
        <v>30</v>
      </c>
      <c r="D384" s="218">
        <v>54</v>
      </c>
      <c r="E384" s="207">
        <v>0</v>
      </c>
      <c r="F384" s="207">
        <v>0</v>
      </c>
      <c r="G384" s="207">
        <v>0</v>
      </c>
      <c r="H384" s="80"/>
      <c r="I384" s="80"/>
      <c r="J384" s="80"/>
      <c r="K384" s="80"/>
    </row>
    <row r="385" spans="1:11" ht="15">
      <c r="A385" s="331">
        <v>13</v>
      </c>
      <c r="B385" s="325" t="s">
        <v>84</v>
      </c>
      <c r="C385" s="81" t="s">
        <v>70</v>
      </c>
      <c r="D385" s="82">
        <f aca="true" t="shared" si="54" ref="D385:K385">SUM(D386:D392)</f>
        <v>31715</v>
      </c>
      <c r="E385" s="82">
        <f t="shared" si="54"/>
        <v>0</v>
      </c>
      <c r="F385" s="82">
        <f t="shared" si="54"/>
        <v>1028</v>
      </c>
      <c r="G385" s="82">
        <f t="shared" si="54"/>
        <v>0</v>
      </c>
      <c r="H385" s="82">
        <f t="shared" si="54"/>
        <v>0</v>
      </c>
      <c r="I385" s="82">
        <f t="shared" si="54"/>
        <v>0</v>
      </c>
      <c r="J385" s="82">
        <f t="shared" si="54"/>
        <v>0</v>
      </c>
      <c r="K385" s="82">
        <f t="shared" si="54"/>
        <v>0</v>
      </c>
    </row>
    <row r="386" spans="1:11" ht="15">
      <c r="A386" s="282"/>
      <c r="B386" s="320"/>
      <c r="C386" s="83" t="s">
        <v>24</v>
      </c>
      <c r="D386" s="46">
        <v>29151</v>
      </c>
      <c r="E386" s="46">
        <v>0</v>
      </c>
      <c r="F386" s="46">
        <v>1028</v>
      </c>
      <c r="G386" s="78">
        <v>0</v>
      </c>
      <c r="H386" s="64"/>
      <c r="I386" s="64"/>
      <c r="J386" s="64"/>
      <c r="K386" s="64"/>
    </row>
    <row r="387" spans="1:11" ht="15">
      <c r="A387" s="282"/>
      <c r="B387" s="320"/>
      <c r="C387" s="70" t="s">
        <v>25</v>
      </c>
      <c r="D387" s="46">
        <v>2564</v>
      </c>
      <c r="E387" s="46">
        <v>0</v>
      </c>
      <c r="F387" s="46">
        <v>0</v>
      </c>
      <c r="G387" s="78">
        <v>0</v>
      </c>
      <c r="H387" s="64"/>
      <c r="I387" s="64"/>
      <c r="J387" s="64"/>
      <c r="K387" s="64"/>
    </row>
    <row r="388" spans="1:11" ht="15">
      <c r="A388" s="282"/>
      <c r="B388" s="320"/>
      <c r="C388" s="70" t="s">
        <v>26</v>
      </c>
      <c r="D388" s="46">
        <v>0</v>
      </c>
      <c r="E388" s="46">
        <v>0</v>
      </c>
      <c r="F388" s="46">
        <v>0</v>
      </c>
      <c r="G388" s="78">
        <v>0</v>
      </c>
      <c r="H388" s="64"/>
      <c r="I388" s="64"/>
      <c r="J388" s="64"/>
      <c r="K388" s="64"/>
    </row>
    <row r="389" spans="1:11" ht="15">
      <c r="A389" s="282"/>
      <c r="B389" s="320"/>
      <c r="C389" s="70" t="s">
        <v>27</v>
      </c>
      <c r="D389" s="46">
        <v>0</v>
      </c>
      <c r="E389" s="46">
        <v>0</v>
      </c>
      <c r="F389" s="46">
        <v>0</v>
      </c>
      <c r="G389" s="78">
        <v>0</v>
      </c>
      <c r="H389" s="64"/>
      <c r="I389" s="64"/>
      <c r="J389" s="64"/>
      <c r="K389" s="64"/>
    </row>
    <row r="390" spans="1:11" ht="15">
      <c r="A390" s="282"/>
      <c r="B390" s="320"/>
      <c r="C390" s="70" t="s">
        <v>28</v>
      </c>
      <c r="D390" s="46">
        <v>0</v>
      </c>
      <c r="E390" s="46">
        <v>0</v>
      </c>
      <c r="F390" s="46">
        <v>0</v>
      </c>
      <c r="G390" s="78">
        <v>0</v>
      </c>
      <c r="H390" s="64"/>
      <c r="I390" s="64"/>
      <c r="J390" s="64"/>
      <c r="K390" s="64"/>
    </row>
    <row r="391" spans="1:11" ht="15">
      <c r="A391" s="282"/>
      <c r="B391" s="320"/>
      <c r="C391" s="70" t="s">
        <v>29</v>
      </c>
      <c r="D391" s="46">
        <v>0</v>
      </c>
      <c r="E391" s="46">
        <v>0</v>
      </c>
      <c r="F391" s="46">
        <v>0</v>
      </c>
      <c r="G391" s="78">
        <v>0</v>
      </c>
      <c r="H391" s="64"/>
      <c r="I391" s="64"/>
      <c r="J391" s="64"/>
      <c r="K391" s="64"/>
    </row>
    <row r="392" spans="1:11" ht="15.75" thickBot="1">
      <c r="A392" s="283"/>
      <c r="B392" s="321"/>
      <c r="C392" s="73" t="s">
        <v>30</v>
      </c>
      <c r="D392" s="48">
        <v>0</v>
      </c>
      <c r="E392" s="48">
        <v>0</v>
      </c>
      <c r="F392" s="48">
        <v>0</v>
      </c>
      <c r="G392" s="79">
        <v>0</v>
      </c>
      <c r="H392" s="80"/>
      <c r="I392" s="80"/>
      <c r="J392" s="80"/>
      <c r="K392" s="80"/>
    </row>
    <row r="393" spans="1:11" ht="15">
      <c r="A393" s="287">
        <v>14</v>
      </c>
      <c r="B393" s="325" t="s">
        <v>73</v>
      </c>
      <c r="C393" s="81" t="s">
        <v>70</v>
      </c>
      <c r="D393" s="82">
        <f aca="true" t="shared" si="55" ref="D393:K393">SUM(D394:D400)</f>
        <v>52117</v>
      </c>
      <c r="E393" s="82">
        <f t="shared" si="55"/>
        <v>14</v>
      </c>
      <c r="F393" s="82">
        <f t="shared" si="55"/>
        <v>4931</v>
      </c>
      <c r="G393" s="82">
        <f t="shared" si="55"/>
        <v>0</v>
      </c>
      <c r="H393" s="82">
        <f t="shared" si="55"/>
        <v>0</v>
      </c>
      <c r="I393" s="82">
        <f t="shared" si="55"/>
        <v>0</v>
      </c>
      <c r="J393" s="82">
        <f t="shared" si="55"/>
        <v>0</v>
      </c>
      <c r="K393" s="82">
        <f t="shared" si="55"/>
        <v>0</v>
      </c>
    </row>
    <row r="394" spans="1:11" ht="15">
      <c r="A394" s="282"/>
      <c r="B394" s="320"/>
      <c r="C394" s="83" t="s">
        <v>24</v>
      </c>
      <c r="D394" s="222">
        <v>49953</v>
      </c>
      <c r="E394" s="222">
        <v>0</v>
      </c>
      <c r="F394" s="222">
        <v>4931</v>
      </c>
      <c r="G394" s="85">
        <v>0</v>
      </c>
      <c r="H394" s="86"/>
      <c r="I394" s="86"/>
      <c r="J394" s="86"/>
      <c r="K394" s="86"/>
    </row>
    <row r="395" spans="1:11" ht="15">
      <c r="A395" s="282"/>
      <c r="B395" s="320"/>
      <c r="C395" s="70" t="s">
        <v>25</v>
      </c>
      <c r="D395" s="222">
        <v>2086</v>
      </c>
      <c r="E395" s="222">
        <v>0</v>
      </c>
      <c r="F395" s="222">
        <v>0</v>
      </c>
      <c r="G395" s="85">
        <v>0</v>
      </c>
      <c r="H395" s="86"/>
      <c r="I395" s="86"/>
      <c r="J395" s="86"/>
      <c r="K395" s="86"/>
    </row>
    <row r="396" spans="1:11" ht="15">
      <c r="A396" s="282"/>
      <c r="B396" s="320"/>
      <c r="C396" s="70" t="s">
        <v>26</v>
      </c>
      <c r="D396" s="222">
        <v>58</v>
      </c>
      <c r="E396" s="222">
        <v>2</v>
      </c>
      <c r="F396" s="222">
        <v>0</v>
      </c>
      <c r="G396" s="85">
        <v>0</v>
      </c>
      <c r="H396" s="86"/>
      <c r="I396" s="86"/>
      <c r="J396" s="86"/>
      <c r="K396" s="86"/>
    </row>
    <row r="397" spans="1:11" ht="15">
      <c r="A397" s="282"/>
      <c r="B397" s="320"/>
      <c r="C397" s="70" t="s">
        <v>27</v>
      </c>
      <c r="D397" s="222">
        <v>0</v>
      </c>
      <c r="E397" s="222">
        <v>0</v>
      </c>
      <c r="F397" s="222">
        <v>0</v>
      </c>
      <c r="G397" s="85">
        <v>0</v>
      </c>
      <c r="H397" s="86"/>
      <c r="I397" s="86"/>
      <c r="J397" s="86"/>
      <c r="K397" s="86"/>
    </row>
    <row r="398" spans="1:11" ht="15">
      <c r="A398" s="282"/>
      <c r="B398" s="320"/>
      <c r="C398" s="70" t="s">
        <v>28</v>
      </c>
      <c r="D398" s="222">
        <v>0</v>
      </c>
      <c r="E398" s="222">
        <v>0</v>
      </c>
      <c r="F398" s="222">
        <v>0</v>
      </c>
      <c r="G398" s="85">
        <v>0</v>
      </c>
      <c r="H398" s="86"/>
      <c r="I398" s="86"/>
      <c r="J398" s="86"/>
      <c r="K398" s="86"/>
    </row>
    <row r="399" spans="1:11" ht="15">
      <c r="A399" s="282"/>
      <c r="B399" s="320"/>
      <c r="C399" s="70" t="s">
        <v>29</v>
      </c>
      <c r="D399" s="222">
        <v>20</v>
      </c>
      <c r="E399" s="222">
        <v>0</v>
      </c>
      <c r="F399" s="222">
        <v>0</v>
      </c>
      <c r="G399" s="85">
        <v>0</v>
      </c>
      <c r="H399" s="86"/>
      <c r="I399" s="86"/>
      <c r="J399" s="86"/>
      <c r="K399" s="86"/>
    </row>
    <row r="400" spans="1:11" ht="15.75" thickBot="1">
      <c r="A400" s="283"/>
      <c r="B400" s="321"/>
      <c r="C400" s="73" t="s">
        <v>30</v>
      </c>
      <c r="D400" s="223">
        <v>0</v>
      </c>
      <c r="E400" s="223">
        <v>12</v>
      </c>
      <c r="F400" s="223">
        <v>0</v>
      </c>
      <c r="G400" s="89">
        <v>0</v>
      </c>
      <c r="H400" s="90"/>
      <c r="I400" s="90"/>
      <c r="J400" s="90"/>
      <c r="K400" s="90"/>
    </row>
    <row r="401" spans="1:11" ht="15">
      <c r="A401" s="331">
        <v>15</v>
      </c>
      <c r="B401" s="325" t="s">
        <v>85</v>
      </c>
      <c r="C401" s="81" t="s">
        <v>70</v>
      </c>
      <c r="D401" s="82">
        <f aca="true" t="shared" si="56" ref="D401:K401">SUM(D402:D408)</f>
        <v>29557</v>
      </c>
      <c r="E401" s="82">
        <f t="shared" si="56"/>
        <v>72</v>
      </c>
      <c r="F401" s="82">
        <f t="shared" si="56"/>
        <v>1680</v>
      </c>
      <c r="G401" s="82">
        <f t="shared" si="56"/>
        <v>0</v>
      </c>
      <c r="H401" s="82">
        <f t="shared" si="56"/>
        <v>0</v>
      </c>
      <c r="I401" s="82">
        <f t="shared" si="56"/>
        <v>0</v>
      </c>
      <c r="J401" s="82">
        <f t="shared" si="56"/>
        <v>0</v>
      </c>
      <c r="K401" s="82">
        <f t="shared" si="56"/>
        <v>0</v>
      </c>
    </row>
    <row r="402" spans="1:11" ht="15">
      <c r="A402" s="282"/>
      <c r="B402" s="320"/>
      <c r="C402" s="83" t="s">
        <v>24</v>
      </c>
      <c r="D402" s="84">
        <v>27072</v>
      </c>
      <c r="E402" s="84">
        <v>8</v>
      </c>
      <c r="F402" s="84">
        <v>1680</v>
      </c>
      <c r="G402" s="85">
        <v>0</v>
      </c>
      <c r="H402" s="86"/>
      <c r="I402" s="86"/>
      <c r="J402" s="86"/>
      <c r="K402" s="86"/>
    </row>
    <row r="403" spans="1:11" ht="15">
      <c r="A403" s="282"/>
      <c r="B403" s="320"/>
      <c r="C403" s="70" t="s">
        <v>25</v>
      </c>
      <c r="D403" s="84">
        <v>2462</v>
      </c>
      <c r="E403" s="84">
        <v>8</v>
      </c>
      <c r="F403" s="84">
        <v>0</v>
      </c>
      <c r="G403" s="85">
        <v>0</v>
      </c>
      <c r="H403" s="86"/>
      <c r="I403" s="86"/>
      <c r="J403" s="86"/>
      <c r="K403" s="86"/>
    </row>
    <row r="404" spans="1:11" ht="15">
      <c r="A404" s="282"/>
      <c r="B404" s="320"/>
      <c r="C404" s="70" t="s">
        <v>26</v>
      </c>
      <c r="D404" s="84">
        <v>0</v>
      </c>
      <c r="E404" s="84">
        <v>0</v>
      </c>
      <c r="F404" s="84">
        <v>0</v>
      </c>
      <c r="G404" s="85">
        <v>0</v>
      </c>
      <c r="H404" s="86"/>
      <c r="I404" s="86"/>
      <c r="J404" s="86"/>
      <c r="K404" s="86"/>
    </row>
    <row r="405" spans="1:11" ht="15">
      <c r="A405" s="282"/>
      <c r="B405" s="320"/>
      <c r="C405" s="70" t="s">
        <v>27</v>
      </c>
      <c r="D405" s="84">
        <v>0</v>
      </c>
      <c r="E405" s="84">
        <v>22</v>
      </c>
      <c r="F405" s="84">
        <v>0</v>
      </c>
      <c r="G405" s="85">
        <v>0</v>
      </c>
      <c r="H405" s="86"/>
      <c r="I405" s="86"/>
      <c r="J405" s="86"/>
      <c r="K405" s="86"/>
    </row>
    <row r="406" spans="1:11" ht="15">
      <c r="A406" s="282"/>
      <c r="B406" s="320"/>
      <c r="C406" s="70" t="s">
        <v>28</v>
      </c>
      <c r="D406" s="84">
        <v>0</v>
      </c>
      <c r="E406" s="84">
        <v>0</v>
      </c>
      <c r="F406" s="84">
        <v>0</v>
      </c>
      <c r="G406" s="85">
        <v>0</v>
      </c>
      <c r="H406" s="86"/>
      <c r="I406" s="86"/>
      <c r="J406" s="86"/>
      <c r="K406" s="86"/>
    </row>
    <row r="407" spans="1:11" ht="15">
      <c r="A407" s="282"/>
      <c r="B407" s="320"/>
      <c r="C407" s="70" t="s">
        <v>29</v>
      </c>
      <c r="D407" s="84">
        <v>19</v>
      </c>
      <c r="E407" s="84">
        <v>0</v>
      </c>
      <c r="F407" s="84">
        <v>0</v>
      </c>
      <c r="G407" s="85">
        <v>0</v>
      </c>
      <c r="H407" s="86"/>
      <c r="I407" s="86"/>
      <c r="J407" s="86"/>
      <c r="K407" s="86"/>
    </row>
    <row r="408" spans="1:11" ht="15.75" thickBot="1">
      <c r="A408" s="283"/>
      <c r="B408" s="321"/>
      <c r="C408" s="73" t="s">
        <v>30</v>
      </c>
      <c r="D408" s="88">
        <v>4</v>
      </c>
      <c r="E408" s="88">
        <v>34</v>
      </c>
      <c r="F408" s="88">
        <v>0</v>
      </c>
      <c r="G408" s="89">
        <v>0</v>
      </c>
      <c r="H408" s="90"/>
      <c r="I408" s="90"/>
      <c r="J408" s="90"/>
      <c r="K408" s="90"/>
    </row>
    <row r="409" spans="1:11" ht="15">
      <c r="A409" s="287">
        <v>16</v>
      </c>
      <c r="B409" s="325" t="s">
        <v>67</v>
      </c>
      <c r="C409" s="81" t="s">
        <v>70</v>
      </c>
      <c r="D409" s="82">
        <f aca="true" t="shared" si="57" ref="D409:K409">SUM(D410:D416)</f>
        <v>41538</v>
      </c>
      <c r="E409" s="82">
        <f t="shared" si="57"/>
        <v>104</v>
      </c>
      <c r="F409" s="82">
        <f t="shared" si="57"/>
        <v>2864</v>
      </c>
      <c r="G409" s="82">
        <f t="shared" si="57"/>
        <v>0</v>
      </c>
      <c r="H409" s="82">
        <f t="shared" si="57"/>
        <v>0</v>
      </c>
      <c r="I409" s="82">
        <f t="shared" si="57"/>
        <v>0</v>
      </c>
      <c r="J409" s="82">
        <f t="shared" si="57"/>
        <v>0</v>
      </c>
      <c r="K409" s="82">
        <f t="shared" si="57"/>
        <v>0</v>
      </c>
    </row>
    <row r="410" spans="1:11" ht="15">
      <c r="A410" s="282"/>
      <c r="B410" s="320"/>
      <c r="C410" s="83" t="s">
        <v>24</v>
      </c>
      <c r="D410" s="84">
        <v>29042</v>
      </c>
      <c r="E410" s="84">
        <v>104</v>
      </c>
      <c r="F410" s="84">
        <v>2864</v>
      </c>
      <c r="G410" s="85">
        <v>0</v>
      </c>
      <c r="H410" s="86"/>
      <c r="I410" s="86"/>
      <c r="J410" s="86"/>
      <c r="K410" s="86"/>
    </row>
    <row r="411" spans="1:11" ht="15">
      <c r="A411" s="282"/>
      <c r="B411" s="320"/>
      <c r="C411" s="70" t="s">
        <v>25</v>
      </c>
      <c r="D411" s="84">
        <v>12329</v>
      </c>
      <c r="E411" s="84">
        <v>0</v>
      </c>
      <c r="F411" s="84">
        <v>0</v>
      </c>
      <c r="G411" s="85">
        <v>0</v>
      </c>
      <c r="H411" s="86"/>
      <c r="I411" s="86"/>
      <c r="J411" s="86"/>
      <c r="K411" s="86"/>
    </row>
    <row r="412" spans="1:11" ht="15">
      <c r="A412" s="282"/>
      <c r="B412" s="320"/>
      <c r="C412" s="70" t="s">
        <v>26</v>
      </c>
      <c r="D412" s="84">
        <v>0</v>
      </c>
      <c r="E412" s="84">
        <v>0</v>
      </c>
      <c r="F412" s="84">
        <v>0</v>
      </c>
      <c r="G412" s="85">
        <v>0</v>
      </c>
      <c r="H412" s="86"/>
      <c r="I412" s="86"/>
      <c r="J412" s="86"/>
      <c r="K412" s="86"/>
    </row>
    <row r="413" spans="1:11" ht="15">
      <c r="A413" s="282"/>
      <c r="B413" s="320"/>
      <c r="C413" s="70" t="s">
        <v>27</v>
      </c>
      <c r="D413" s="84">
        <v>0</v>
      </c>
      <c r="E413" s="84">
        <v>0</v>
      </c>
      <c r="F413" s="84">
        <v>0</v>
      </c>
      <c r="G413" s="85">
        <v>0</v>
      </c>
      <c r="H413" s="86"/>
      <c r="I413" s="86"/>
      <c r="J413" s="86"/>
      <c r="K413" s="86"/>
    </row>
    <row r="414" spans="1:11" ht="15">
      <c r="A414" s="282"/>
      <c r="B414" s="320"/>
      <c r="C414" s="70" t="s">
        <v>28</v>
      </c>
      <c r="D414" s="84">
        <v>0</v>
      </c>
      <c r="E414" s="84">
        <v>0</v>
      </c>
      <c r="F414" s="84">
        <v>0</v>
      </c>
      <c r="G414" s="85">
        <v>0</v>
      </c>
      <c r="H414" s="86"/>
      <c r="I414" s="86"/>
      <c r="J414" s="86"/>
      <c r="K414" s="86"/>
    </row>
    <row r="415" spans="1:11" ht="15">
      <c r="A415" s="282"/>
      <c r="B415" s="320"/>
      <c r="C415" s="70" t="s">
        <v>29</v>
      </c>
      <c r="D415" s="84">
        <v>32</v>
      </c>
      <c r="E415" s="84">
        <v>0</v>
      </c>
      <c r="F415" s="84">
        <v>0</v>
      </c>
      <c r="G415" s="85">
        <v>0</v>
      </c>
      <c r="H415" s="86"/>
      <c r="I415" s="86"/>
      <c r="J415" s="86"/>
      <c r="K415" s="86"/>
    </row>
    <row r="416" spans="1:11" ht="15.75" thickBot="1">
      <c r="A416" s="283"/>
      <c r="B416" s="321"/>
      <c r="C416" s="73" t="s">
        <v>30</v>
      </c>
      <c r="D416" s="88">
        <v>135</v>
      </c>
      <c r="E416" s="88">
        <v>0</v>
      </c>
      <c r="F416" s="88">
        <v>0</v>
      </c>
      <c r="G416" s="89">
        <v>0</v>
      </c>
      <c r="H416" s="90"/>
      <c r="I416" s="90"/>
      <c r="J416" s="90"/>
      <c r="K416" s="90"/>
    </row>
    <row r="417" spans="1:11" ht="15">
      <c r="A417" s="331">
        <v>17</v>
      </c>
      <c r="B417" s="319" t="s">
        <v>146</v>
      </c>
      <c r="C417" s="81" t="s">
        <v>70</v>
      </c>
      <c r="D417" s="82">
        <f aca="true" t="shared" si="58" ref="D417:K417">SUM(D418:D424)</f>
        <v>69162</v>
      </c>
      <c r="E417" s="82">
        <f t="shared" si="58"/>
        <v>0</v>
      </c>
      <c r="F417" s="82">
        <f t="shared" si="58"/>
        <v>2938</v>
      </c>
      <c r="G417" s="82">
        <f t="shared" si="58"/>
        <v>0</v>
      </c>
      <c r="H417" s="82">
        <f t="shared" si="58"/>
        <v>0</v>
      </c>
      <c r="I417" s="82">
        <f t="shared" si="58"/>
        <v>0</v>
      </c>
      <c r="J417" s="82">
        <f t="shared" si="58"/>
        <v>0</v>
      </c>
      <c r="K417" s="82">
        <f t="shared" si="58"/>
        <v>0</v>
      </c>
    </row>
    <row r="418" spans="1:11" ht="15">
      <c r="A418" s="282"/>
      <c r="B418" s="326"/>
      <c r="C418" s="83" t="s">
        <v>24</v>
      </c>
      <c r="D418" s="84">
        <v>59971</v>
      </c>
      <c r="E418" s="84">
        <v>0</v>
      </c>
      <c r="F418" s="84">
        <v>2938</v>
      </c>
      <c r="G418" s="85">
        <v>0</v>
      </c>
      <c r="H418" s="86"/>
      <c r="I418" s="86"/>
      <c r="J418" s="86"/>
      <c r="K418" s="86"/>
    </row>
    <row r="419" spans="1:11" ht="15">
      <c r="A419" s="282"/>
      <c r="B419" s="326"/>
      <c r="C419" s="70" t="s">
        <v>25</v>
      </c>
      <c r="D419" s="84">
        <v>9115</v>
      </c>
      <c r="E419" s="84">
        <v>0</v>
      </c>
      <c r="F419" s="84">
        <v>0</v>
      </c>
      <c r="G419" s="85">
        <v>0</v>
      </c>
      <c r="H419" s="86"/>
      <c r="I419" s="86"/>
      <c r="J419" s="86"/>
      <c r="K419" s="86"/>
    </row>
    <row r="420" spans="1:11" ht="15">
      <c r="A420" s="282"/>
      <c r="B420" s="326"/>
      <c r="C420" s="70" t="s">
        <v>26</v>
      </c>
      <c r="D420" s="84">
        <v>0</v>
      </c>
      <c r="E420" s="84">
        <v>0</v>
      </c>
      <c r="F420" s="84">
        <v>0</v>
      </c>
      <c r="G420" s="85">
        <v>0</v>
      </c>
      <c r="H420" s="86"/>
      <c r="I420" s="86"/>
      <c r="J420" s="86"/>
      <c r="K420" s="86"/>
    </row>
    <row r="421" spans="1:11" ht="15">
      <c r="A421" s="282"/>
      <c r="B421" s="326"/>
      <c r="C421" s="70" t="s">
        <v>27</v>
      </c>
      <c r="D421" s="84">
        <v>0</v>
      </c>
      <c r="E421" s="84">
        <v>0</v>
      </c>
      <c r="F421" s="84">
        <v>0</v>
      </c>
      <c r="G421" s="85">
        <v>0</v>
      </c>
      <c r="H421" s="86"/>
      <c r="I421" s="86"/>
      <c r="J421" s="86"/>
      <c r="K421" s="86"/>
    </row>
    <row r="422" spans="1:11" ht="15">
      <c r="A422" s="282"/>
      <c r="B422" s="326"/>
      <c r="C422" s="70" t="s">
        <v>28</v>
      </c>
      <c r="D422" s="84">
        <v>0</v>
      </c>
      <c r="E422" s="84">
        <v>0</v>
      </c>
      <c r="F422" s="84">
        <v>0</v>
      </c>
      <c r="G422" s="85">
        <v>0</v>
      </c>
      <c r="H422" s="86"/>
      <c r="I422" s="86"/>
      <c r="J422" s="86"/>
      <c r="K422" s="86"/>
    </row>
    <row r="423" spans="1:11" ht="15">
      <c r="A423" s="282"/>
      <c r="B423" s="326"/>
      <c r="C423" s="70" t="s">
        <v>29</v>
      </c>
      <c r="D423" s="84">
        <v>71</v>
      </c>
      <c r="E423" s="84">
        <v>0</v>
      </c>
      <c r="F423" s="84">
        <v>0</v>
      </c>
      <c r="G423" s="85">
        <v>0</v>
      </c>
      <c r="H423" s="86"/>
      <c r="I423" s="86"/>
      <c r="J423" s="86"/>
      <c r="K423" s="86"/>
    </row>
    <row r="424" spans="1:11" ht="15.75" thickBot="1">
      <c r="A424" s="283"/>
      <c r="B424" s="327"/>
      <c r="C424" s="73" t="s">
        <v>30</v>
      </c>
      <c r="D424" s="88">
        <v>5</v>
      </c>
      <c r="E424" s="88">
        <v>0</v>
      </c>
      <c r="F424" s="88">
        <v>0</v>
      </c>
      <c r="G424" s="89">
        <v>0</v>
      </c>
      <c r="H424" s="90"/>
      <c r="I424" s="90"/>
      <c r="J424" s="90"/>
      <c r="K424" s="90"/>
    </row>
    <row r="425" spans="1:11" ht="14.25" customHeight="1">
      <c r="A425" s="340">
        <v>4</v>
      </c>
      <c r="B425" s="337" t="s">
        <v>32</v>
      </c>
      <c r="C425" s="97" t="s">
        <v>33</v>
      </c>
      <c r="D425" s="98">
        <f>SUM(D426:D431)</f>
        <v>28481</v>
      </c>
      <c r="E425" s="98">
        <f>SUM(E426:E431)</f>
        <v>2221</v>
      </c>
      <c r="F425" s="98">
        <f>F432</f>
        <v>0</v>
      </c>
      <c r="G425" s="98">
        <f>G432</f>
        <v>0</v>
      </c>
      <c r="H425" s="99">
        <f>SUM(H426:H431)</f>
        <v>0</v>
      </c>
      <c r="I425" s="99">
        <f>SUM(I426:I431)</f>
        <v>0</v>
      </c>
      <c r="J425" s="99">
        <f>J432</f>
        <v>0</v>
      </c>
      <c r="K425" s="100">
        <f>K432</f>
        <v>0</v>
      </c>
    </row>
    <row r="426" spans="1:11" ht="15.75" customHeight="1">
      <c r="A426" s="341"/>
      <c r="B426" s="338"/>
      <c r="C426" s="70" t="s">
        <v>34</v>
      </c>
      <c r="D426" s="71">
        <f>D434+D443+D452+D461+D470+D479+D488+D497+D506+D515+D524+D533+D542+D551+D560+D569+D578</f>
        <v>1624</v>
      </c>
      <c r="E426" s="71">
        <f>E434+E443+E452+E461+E470+E479+E488+E497+E506+E515+E524+E533+E542+E551+E560+E569+E578</f>
        <v>206</v>
      </c>
      <c r="F426" s="101" t="s">
        <v>35</v>
      </c>
      <c r="G426" s="101" t="s">
        <v>35</v>
      </c>
      <c r="H426" s="71">
        <f>H434+H443+H452+H461+H470+H479+H488+H497+H506+H515+H524+H533+H542+H551+H560+H569+H578</f>
        <v>0</v>
      </c>
      <c r="I426" s="71">
        <f>I434+I443+I452+I461+I470+I479+I488+I497+I506+I515+I524+I533+I542+I551+I560+I569+I578</f>
        <v>0</v>
      </c>
      <c r="J426" s="101" t="s">
        <v>35</v>
      </c>
      <c r="K426" s="101" t="s">
        <v>35</v>
      </c>
    </row>
    <row r="427" spans="1:11" ht="15" customHeight="1">
      <c r="A427" s="341"/>
      <c r="B427" s="338"/>
      <c r="C427" s="70" t="s">
        <v>36</v>
      </c>
      <c r="D427" s="71">
        <f aca="true" t="shared" si="59" ref="D427:I431">D435+D444+D453+D462+D471+D480+D489+D498+D507+D516+D525+D534+D543+D552+D561+D570+D579</f>
        <v>9657</v>
      </c>
      <c r="E427" s="71">
        <f t="shared" si="59"/>
        <v>1005</v>
      </c>
      <c r="F427" s="101" t="s">
        <v>35</v>
      </c>
      <c r="G427" s="101" t="s">
        <v>35</v>
      </c>
      <c r="H427" s="71">
        <f t="shared" si="59"/>
        <v>0</v>
      </c>
      <c r="I427" s="71">
        <f t="shared" si="59"/>
        <v>0</v>
      </c>
      <c r="J427" s="101" t="s">
        <v>35</v>
      </c>
      <c r="K427" s="101" t="s">
        <v>35</v>
      </c>
    </row>
    <row r="428" spans="1:11" ht="30">
      <c r="A428" s="341"/>
      <c r="B428" s="338"/>
      <c r="C428" s="70" t="s">
        <v>37</v>
      </c>
      <c r="D428" s="71">
        <f t="shared" si="59"/>
        <v>3371</v>
      </c>
      <c r="E428" s="71">
        <f t="shared" si="59"/>
        <v>0</v>
      </c>
      <c r="F428" s="101" t="s">
        <v>35</v>
      </c>
      <c r="G428" s="101" t="s">
        <v>35</v>
      </c>
      <c r="H428" s="71">
        <f t="shared" si="59"/>
        <v>0</v>
      </c>
      <c r="I428" s="71">
        <f t="shared" si="59"/>
        <v>0</v>
      </c>
      <c r="J428" s="101" t="s">
        <v>35</v>
      </c>
      <c r="K428" s="101" t="s">
        <v>35</v>
      </c>
    </row>
    <row r="429" spans="1:11" ht="15">
      <c r="A429" s="341"/>
      <c r="B429" s="338"/>
      <c r="C429" s="70" t="s">
        <v>38</v>
      </c>
      <c r="D429" s="71">
        <f t="shared" si="59"/>
        <v>10584</v>
      </c>
      <c r="E429" s="71">
        <f t="shared" si="59"/>
        <v>612</v>
      </c>
      <c r="F429" s="101" t="s">
        <v>35</v>
      </c>
      <c r="G429" s="101" t="s">
        <v>35</v>
      </c>
      <c r="H429" s="71">
        <f t="shared" si="59"/>
        <v>0</v>
      </c>
      <c r="I429" s="71">
        <f t="shared" si="59"/>
        <v>0</v>
      </c>
      <c r="J429" s="101" t="s">
        <v>35</v>
      </c>
      <c r="K429" s="101" t="s">
        <v>35</v>
      </c>
    </row>
    <row r="430" spans="1:11" ht="45">
      <c r="A430" s="341"/>
      <c r="B430" s="338"/>
      <c r="C430" s="70" t="s">
        <v>39</v>
      </c>
      <c r="D430" s="71">
        <f t="shared" si="59"/>
        <v>1033</v>
      </c>
      <c r="E430" s="71">
        <f t="shared" si="59"/>
        <v>128</v>
      </c>
      <c r="F430" s="101" t="s">
        <v>35</v>
      </c>
      <c r="G430" s="101" t="s">
        <v>35</v>
      </c>
      <c r="H430" s="71">
        <f t="shared" si="59"/>
        <v>0</v>
      </c>
      <c r="I430" s="71">
        <f t="shared" si="59"/>
        <v>0</v>
      </c>
      <c r="J430" s="101" t="s">
        <v>35</v>
      </c>
      <c r="K430" s="101" t="s">
        <v>35</v>
      </c>
    </row>
    <row r="431" spans="1:11" ht="45">
      <c r="A431" s="341"/>
      <c r="B431" s="338"/>
      <c r="C431" s="70" t="s">
        <v>40</v>
      </c>
      <c r="D431" s="71">
        <f t="shared" si="59"/>
        <v>2212</v>
      </c>
      <c r="E431" s="71">
        <f t="shared" si="59"/>
        <v>270</v>
      </c>
      <c r="F431" s="101" t="s">
        <v>35</v>
      </c>
      <c r="G431" s="101" t="s">
        <v>35</v>
      </c>
      <c r="H431" s="71">
        <f t="shared" si="59"/>
        <v>0</v>
      </c>
      <c r="I431" s="71">
        <f t="shared" si="59"/>
        <v>0</v>
      </c>
      <c r="J431" s="101" t="s">
        <v>35</v>
      </c>
      <c r="K431" s="101" t="s">
        <v>35</v>
      </c>
    </row>
    <row r="432" spans="1:11" ht="30.75" thickBot="1">
      <c r="A432" s="342"/>
      <c r="B432" s="339"/>
      <c r="C432" s="102" t="s">
        <v>41</v>
      </c>
      <c r="D432" s="103" t="s">
        <v>35</v>
      </c>
      <c r="E432" s="103" t="s">
        <v>35</v>
      </c>
      <c r="F432" s="74">
        <f>F440+F449+F458+F467+F476+F485+F494+F503+F512+F521+F530+F539+F548+F557+F566+F575+F584</f>
        <v>0</v>
      </c>
      <c r="G432" s="74">
        <f>G440+G449+G458+G467+G476+G485+G494+G503+G512+G521+G530+G539+G548+G557+G566+G575+G584</f>
        <v>0</v>
      </c>
      <c r="H432" s="103" t="s">
        <v>35</v>
      </c>
      <c r="I432" s="103" t="s">
        <v>35</v>
      </c>
      <c r="J432" s="74">
        <f>J440+J449+J458+J467+J476+J485+J494+J503+J512+J521+J530+J539+J548+J557+J566+J575+J584</f>
        <v>0</v>
      </c>
      <c r="K432" s="75">
        <f>K440+K449+K458+K467+K476+K485+K494+K503+K512+K521+K530+K539+K548+K557+K566+K575+K584</f>
        <v>0</v>
      </c>
    </row>
    <row r="433" spans="1:11" ht="12.75" customHeight="1">
      <c r="A433" s="281">
        <v>1</v>
      </c>
      <c r="B433" s="322" t="s">
        <v>53</v>
      </c>
      <c r="C433" s="76" t="s">
        <v>70</v>
      </c>
      <c r="D433" s="104">
        <f>SUM(D434:D439)</f>
        <v>12665</v>
      </c>
      <c r="E433" s="104">
        <f>SUM(E434:E439)</f>
        <v>699</v>
      </c>
      <c r="F433" s="104">
        <f>F440</f>
        <v>0</v>
      </c>
      <c r="G433" s="104">
        <f>G440</f>
        <v>0</v>
      </c>
      <c r="H433" s="105">
        <f>SUM(H434:H439)</f>
        <v>0</v>
      </c>
      <c r="I433" s="105">
        <f>SUM(I434:I439)</f>
        <v>0</v>
      </c>
      <c r="J433" s="105">
        <f>J440</f>
        <v>0</v>
      </c>
      <c r="K433" s="105">
        <f>K440</f>
        <v>0</v>
      </c>
    </row>
    <row r="434" spans="1:11" ht="15.75" customHeight="1">
      <c r="A434" s="282"/>
      <c r="B434" s="323"/>
      <c r="C434" s="70" t="s">
        <v>34</v>
      </c>
      <c r="D434" s="78">
        <v>1300</v>
      </c>
      <c r="E434" s="78">
        <v>2</v>
      </c>
      <c r="F434" s="101" t="s">
        <v>35</v>
      </c>
      <c r="G434" s="101" t="s">
        <v>35</v>
      </c>
      <c r="H434" s="64"/>
      <c r="I434" s="64"/>
      <c r="J434" s="101" t="s">
        <v>35</v>
      </c>
      <c r="K434" s="101" t="s">
        <v>35</v>
      </c>
    </row>
    <row r="435" spans="1:11" ht="30">
      <c r="A435" s="282"/>
      <c r="B435" s="323"/>
      <c r="C435" s="70" t="s">
        <v>36</v>
      </c>
      <c r="D435" s="78">
        <v>2205</v>
      </c>
      <c r="E435" s="78">
        <v>98</v>
      </c>
      <c r="F435" s="101" t="s">
        <v>35</v>
      </c>
      <c r="G435" s="101" t="s">
        <v>35</v>
      </c>
      <c r="H435" s="64"/>
      <c r="I435" s="64"/>
      <c r="J435" s="101" t="s">
        <v>35</v>
      </c>
      <c r="K435" s="101" t="s">
        <v>35</v>
      </c>
    </row>
    <row r="436" spans="1:11" ht="30">
      <c r="A436" s="282"/>
      <c r="B436" s="323"/>
      <c r="C436" s="70" t="s">
        <v>37</v>
      </c>
      <c r="D436" s="78">
        <v>3371</v>
      </c>
      <c r="E436" s="78">
        <v>0</v>
      </c>
      <c r="F436" s="101" t="s">
        <v>35</v>
      </c>
      <c r="G436" s="101" t="s">
        <v>35</v>
      </c>
      <c r="H436" s="64"/>
      <c r="I436" s="64"/>
      <c r="J436" s="101" t="s">
        <v>35</v>
      </c>
      <c r="K436" s="101" t="s">
        <v>35</v>
      </c>
    </row>
    <row r="437" spans="1:11" ht="15">
      <c r="A437" s="282"/>
      <c r="B437" s="323"/>
      <c r="C437" s="70" t="s">
        <v>38</v>
      </c>
      <c r="D437" s="78">
        <v>4287</v>
      </c>
      <c r="E437" s="78">
        <v>502</v>
      </c>
      <c r="F437" s="101" t="s">
        <v>35</v>
      </c>
      <c r="G437" s="101" t="s">
        <v>35</v>
      </c>
      <c r="H437" s="64"/>
      <c r="I437" s="64"/>
      <c r="J437" s="101" t="s">
        <v>35</v>
      </c>
      <c r="K437" s="101" t="s">
        <v>35</v>
      </c>
    </row>
    <row r="438" spans="1:11" ht="45">
      <c r="A438" s="282"/>
      <c r="B438" s="323"/>
      <c r="C438" s="70" t="s">
        <v>39</v>
      </c>
      <c r="D438" s="78">
        <v>863</v>
      </c>
      <c r="E438" s="78">
        <v>18</v>
      </c>
      <c r="F438" s="101" t="s">
        <v>35</v>
      </c>
      <c r="G438" s="101" t="s">
        <v>35</v>
      </c>
      <c r="H438" s="64"/>
      <c r="I438" s="64"/>
      <c r="J438" s="101" t="s">
        <v>35</v>
      </c>
      <c r="K438" s="101" t="s">
        <v>35</v>
      </c>
    </row>
    <row r="439" spans="1:11" ht="45">
      <c r="A439" s="282"/>
      <c r="B439" s="323"/>
      <c r="C439" s="70" t="s">
        <v>40</v>
      </c>
      <c r="D439" s="78">
        <v>639</v>
      </c>
      <c r="E439" s="78">
        <v>79</v>
      </c>
      <c r="F439" s="101" t="s">
        <v>35</v>
      </c>
      <c r="G439" s="101" t="s">
        <v>35</v>
      </c>
      <c r="H439" s="64"/>
      <c r="I439" s="64"/>
      <c r="J439" s="101" t="s">
        <v>35</v>
      </c>
      <c r="K439" s="101" t="s">
        <v>35</v>
      </c>
    </row>
    <row r="440" spans="1:11" ht="30">
      <c r="A440" s="282"/>
      <c r="B440" s="323"/>
      <c r="C440" s="106" t="s">
        <v>41</v>
      </c>
      <c r="D440" s="107" t="s">
        <v>35</v>
      </c>
      <c r="E440" s="107" t="s">
        <v>35</v>
      </c>
      <c r="F440" s="78"/>
      <c r="G440" s="78"/>
      <c r="H440" s="107" t="s">
        <v>35</v>
      </c>
      <c r="I440" s="107" t="s">
        <v>35</v>
      </c>
      <c r="J440" s="64"/>
      <c r="K440" s="64"/>
    </row>
    <row r="441" spans="1:11" ht="15.75" thickBot="1">
      <c r="A441" s="332"/>
      <c r="B441" s="324"/>
      <c r="C441" s="108" t="s">
        <v>42</v>
      </c>
      <c r="D441" s="107" t="s">
        <v>35</v>
      </c>
      <c r="E441" s="107" t="s">
        <v>35</v>
      </c>
      <c r="F441" s="109"/>
      <c r="G441" s="110"/>
      <c r="H441" s="107" t="s">
        <v>35</v>
      </c>
      <c r="I441" s="107" t="s">
        <v>35</v>
      </c>
      <c r="J441" s="64"/>
      <c r="K441" s="64"/>
    </row>
    <row r="442" spans="1:11" ht="15">
      <c r="A442" s="331">
        <v>2</v>
      </c>
      <c r="B442" s="328" t="s">
        <v>55</v>
      </c>
      <c r="C442" s="81" t="s">
        <v>70</v>
      </c>
      <c r="D442" s="111">
        <f>SUM(D443:D448)</f>
        <v>775</v>
      </c>
      <c r="E442" s="111">
        <f>SUM(E443:E448)</f>
        <v>11</v>
      </c>
      <c r="F442" s="111">
        <f>F449</f>
        <v>0</v>
      </c>
      <c r="G442" s="111">
        <f>G449</f>
        <v>0</v>
      </c>
      <c r="H442" s="112">
        <f>SUM(H443:H448)</f>
        <v>0</v>
      </c>
      <c r="I442" s="112">
        <f>SUM(I443:I448)</f>
        <v>0</v>
      </c>
      <c r="J442" s="112">
        <f>J449</f>
        <v>0</v>
      </c>
      <c r="K442" s="112">
        <f>K449</f>
        <v>0</v>
      </c>
    </row>
    <row r="443" spans="1:11" ht="17.25" customHeight="1">
      <c r="A443" s="282"/>
      <c r="B443" s="323"/>
      <c r="C443" s="70" t="s">
        <v>34</v>
      </c>
      <c r="D443" s="78">
        <v>14</v>
      </c>
      <c r="E443" s="78">
        <v>11</v>
      </c>
      <c r="F443" s="101" t="s">
        <v>35</v>
      </c>
      <c r="G443" s="101" t="s">
        <v>35</v>
      </c>
      <c r="H443" s="64"/>
      <c r="I443" s="64"/>
      <c r="J443" s="101" t="s">
        <v>35</v>
      </c>
      <c r="K443" s="101" t="s">
        <v>35</v>
      </c>
    </row>
    <row r="444" spans="1:11" ht="30">
      <c r="A444" s="282"/>
      <c r="B444" s="323"/>
      <c r="C444" s="70" t="s">
        <v>36</v>
      </c>
      <c r="D444" s="78">
        <v>190</v>
      </c>
      <c r="E444" s="78">
        <v>0</v>
      </c>
      <c r="F444" s="101" t="s">
        <v>35</v>
      </c>
      <c r="G444" s="101" t="s">
        <v>35</v>
      </c>
      <c r="H444" s="64"/>
      <c r="I444" s="64"/>
      <c r="J444" s="101" t="s">
        <v>35</v>
      </c>
      <c r="K444" s="101" t="s">
        <v>35</v>
      </c>
    </row>
    <row r="445" spans="1:11" ht="30">
      <c r="A445" s="282"/>
      <c r="B445" s="323"/>
      <c r="C445" s="70" t="s">
        <v>37</v>
      </c>
      <c r="D445" s="78">
        <v>0</v>
      </c>
      <c r="E445" s="78">
        <v>0</v>
      </c>
      <c r="F445" s="101" t="s">
        <v>35</v>
      </c>
      <c r="G445" s="101" t="s">
        <v>35</v>
      </c>
      <c r="H445" s="64"/>
      <c r="I445" s="64"/>
      <c r="J445" s="101" t="s">
        <v>35</v>
      </c>
      <c r="K445" s="101" t="s">
        <v>35</v>
      </c>
    </row>
    <row r="446" spans="1:11" ht="15">
      <c r="A446" s="282"/>
      <c r="B446" s="323"/>
      <c r="C446" s="70" t="s">
        <v>38</v>
      </c>
      <c r="D446" s="78">
        <v>422</v>
      </c>
      <c r="E446" s="78">
        <v>0</v>
      </c>
      <c r="F446" s="101" t="s">
        <v>35</v>
      </c>
      <c r="G446" s="101" t="s">
        <v>35</v>
      </c>
      <c r="H446" s="64"/>
      <c r="I446" s="64"/>
      <c r="J446" s="101" t="s">
        <v>35</v>
      </c>
      <c r="K446" s="101" t="s">
        <v>35</v>
      </c>
    </row>
    <row r="447" spans="1:11" ht="45">
      <c r="A447" s="282"/>
      <c r="B447" s="323"/>
      <c r="C447" s="70" t="s">
        <v>39</v>
      </c>
      <c r="D447" s="78">
        <v>73</v>
      </c>
      <c r="E447" s="78">
        <v>0</v>
      </c>
      <c r="F447" s="101" t="s">
        <v>35</v>
      </c>
      <c r="G447" s="101" t="s">
        <v>35</v>
      </c>
      <c r="H447" s="64"/>
      <c r="I447" s="64"/>
      <c r="J447" s="101" t="s">
        <v>35</v>
      </c>
      <c r="K447" s="101" t="s">
        <v>35</v>
      </c>
    </row>
    <row r="448" spans="1:11" ht="45">
      <c r="A448" s="282"/>
      <c r="B448" s="323"/>
      <c r="C448" s="70" t="s">
        <v>40</v>
      </c>
      <c r="D448" s="78">
        <v>76</v>
      </c>
      <c r="E448" s="78">
        <v>0</v>
      </c>
      <c r="F448" s="101" t="s">
        <v>35</v>
      </c>
      <c r="G448" s="101" t="s">
        <v>35</v>
      </c>
      <c r="H448" s="64"/>
      <c r="I448" s="64"/>
      <c r="J448" s="101" t="s">
        <v>35</v>
      </c>
      <c r="K448" s="101" t="s">
        <v>35</v>
      </c>
    </row>
    <row r="449" spans="1:11" ht="30">
      <c r="A449" s="282"/>
      <c r="B449" s="323"/>
      <c r="C449" s="106" t="s">
        <v>41</v>
      </c>
      <c r="D449" s="107" t="s">
        <v>35</v>
      </c>
      <c r="E449" s="107" t="s">
        <v>35</v>
      </c>
      <c r="F449" s="78"/>
      <c r="G449" s="78"/>
      <c r="H449" s="107" t="s">
        <v>35</v>
      </c>
      <c r="I449" s="107" t="s">
        <v>35</v>
      </c>
      <c r="J449" s="64"/>
      <c r="K449" s="64"/>
    </row>
    <row r="450" spans="1:11" ht="15.75" thickBot="1">
      <c r="A450" s="332"/>
      <c r="B450" s="324"/>
      <c r="C450" s="108" t="s">
        <v>42</v>
      </c>
      <c r="D450" s="107" t="s">
        <v>35</v>
      </c>
      <c r="E450" s="107" t="s">
        <v>35</v>
      </c>
      <c r="F450" s="109"/>
      <c r="G450" s="110"/>
      <c r="H450" s="107" t="s">
        <v>35</v>
      </c>
      <c r="I450" s="107" t="s">
        <v>35</v>
      </c>
      <c r="J450" s="64"/>
      <c r="K450" s="64"/>
    </row>
    <row r="451" spans="1:11" ht="15">
      <c r="A451" s="331">
        <v>3</v>
      </c>
      <c r="B451" s="328" t="s">
        <v>71</v>
      </c>
      <c r="C451" s="81" t="s">
        <v>70</v>
      </c>
      <c r="D451" s="111">
        <f>SUM(D452:D457)</f>
        <v>277</v>
      </c>
      <c r="E451" s="111">
        <f>SUM(E452:E457)</f>
        <v>11</v>
      </c>
      <c r="F451" s="111">
        <f>F458</f>
        <v>0</v>
      </c>
      <c r="G451" s="111">
        <f>G458</f>
        <v>0</v>
      </c>
      <c r="H451" s="112">
        <f>SUM(H452:H457)</f>
        <v>0</v>
      </c>
      <c r="I451" s="112">
        <f>SUM(I452:I457)</f>
        <v>0</v>
      </c>
      <c r="J451" s="112">
        <f>J458</f>
        <v>0</v>
      </c>
      <c r="K451" s="112">
        <f>K458</f>
        <v>0</v>
      </c>
    </row>
    <row r="452" spans="1:11" ht="14.25" customHeight="1">
      <c r="A452" s="282"/>
      <c r="B452" s="323"/>
      <c r="C452" s="70" t="s">
        <v>34</v>
      </c>
      <c r="D452" s="78">
        <v>0</v>
      </c>
      <c r="E452" s="78">
        <v>0</v>
      </c>
      <c r="F452" s="101" t="s">
        <v>35</v>
      </c>
      <c r="G452" s="101" t="s">
        <v>35</v>
      </c>
      <c r="H452" s="64"/>
      <c r="I452" s="64"/>
      <c r="J452" s="101" t="s">
        <v>35</v>
      </c>
      <c r="K452" s="101" t="s">
        <v>35</v>
      </c>
    </row>
    <row r="453" spans="1:11" ht="30">
      <c r="A453" s="282"/>
      <c r="B453" s="323"/>
      <c r="C453" s="70" t="s">
        <v>36</v>
      </c>
      <c r="D453" s="78">
        <v>75</v>
      </c>
      <c r="E453" s="78">
        <v>2</v>
      </c>
      <c r="F453" s="101" t="s">
        <v>35</v>
      </c>
      <c r="G453" s="101" t="s">
        <v>35</v>
      </c>
      <c r="H453" s="64"/>
      <c r="I453" s="64"/>
      <c r="J453" s="101" t="s">
        <v>35</v>
      </c>
      <c r="K453" s="101" t="s">
        <v>35</v>
      </c>
    </row>
    <row r="454" spans="1:11" ht="30">
      <c r="A454" s="282"/>
      <c r="B454" s="323"/>
      <c r="C454" s="70" t="s">
        <v>37</v>
      </c>
      <c r="D454" s="78">
        <v>0</v>
      </c>
      <c r="E454" s="78">
        <v>0</v>
      </c>
      <c r="F454" s="101" t="s">
        <v>35</v>
      </c>
      <c r="G454" s="101" t="s">
        <v>35</v>
      </c>
      <c r="H454" s="64"/>
      <c r="I454" s="64"/>
      <c r="J454" s="101" t="s">
        <v>35</v>
      </c>
      <c r="K454" s="101" t="s">
        <v>35</v>
      </c>
    </row>
    <row r="455" spans="1:11" ht="15">
      <c r="A455" s="282"/>
      <c r="B455" s="323"/>
      <c r="C455" s="70" t="s">
        <v>38</v>
      </c>
      <c r="D455" s="78">
        <v>178</v>
      </c>
      <c r="E455" s="78">
        <v>8</v>
      </c>
      <c r="F455" s="101" t="s">
        <v>35</v>
      </c>
      <c r="G455" s="101" t="s">
        <v>35</v>
      </c>
      <c r="H455" s="64"/>
      <c r="I455" s="64"/>
      <c r="J455" s="101" t="s">
        <v>35</v>
      </c>
      <c r="K455" s="101" t="s">
        <v>35</v>
      </c>
    </row>
    <row r="456" spans="1:11" ht="45">
      <c r="A456" s="282"/>
      <c r="B456" s="323"/>
      <c r="C456" s="70" t="s">
        <v>39</v>
      </c>
      <c r="D456" s="78">
        <v>0</v>
      </c>
      <c r="E456" s="78">
        <v>0</v>
      </c>
      <c r="F456" s="101" t="s">
        <v>35</v>
      </c>
      <c r="G456" s="101" t="s">
        <v>35</v>
      </c>
      <c r="H456" s="64"/>
      <c r="I456" s="64"/>
      <c r="J456" s="101" t="s">
        <v>35</v>
      </c>
      <c r="K456" s="101" t="s">
        <v>35</v>
      </c>
    </row>
    <row r="457" spans="1:11" ht="45">
      <c r="A457" s="282"/>
      <c r="B457" s="323"/>
      <c r="C457" s="70" t="s">
        <v>40</v>
      </c>
      <c r="D457" s="78">
        <v>24</v>
      </c>
      <c r="E457" s="78">
        <v>1</v>
      </c>
      <c r="F457" s="101" t="s">
        <v>35</v>
      </c>
      <c r="G457" s="101" t="s">
        <v>35</v>
      </c>
      <c r="H457" s="64"/>
      <c r="I457" s="64"/>
      <c r="J457" s="101" t="s">
        <v>35</v>
      </c>
      <c r="K457" s="101" t="s">
        <v>35</v>
      </c>
    </row>
    <row r="458" spans="1:11" ht="30">
      <c r="A458" s="282"/>
      <c r="B458" s="323"/>
      <c r="C458" s="106" t="s">
        <v>41</v>
      </c>
      <c r="D458" s="107" t="s">
        <v>35</v>
      </c>
      <c r="E458" s="107" t="s">
        <v>35</v>
      </c>
      <c r="F458" s="78"/>
      <c r="G458" s="78"/>
      <c r="H458" s="107" t="s">
        <v>35</v>
      </c>
      <c r="I458" s="107" t="s">
        <v>35</v>
      </c>
      <c r="J458" s="64"/>
      <c r="K458" s="64"/>
    </row>
    <row r="459" spans="1:11" ht="15.75" thickBot="1">
      <c r="A459" s="332"/>
      <c r="B459" s="324"/>
      <c r="C459" s="108" t="s">
        <v>42</v>
      </c>
      <c r="D459" s="107" t="s">
        <v>35</v>
      </c>
      <c r="E459" s="107" t="s">
        <v>35</v>
      </c>
      <c r="F459" s="109"/>
      <c r="G459" s="110"/>
      <c r="H459" s="107" t="s">
        <v>35</v>
      </c>
      <c r="I459" s="107" t="s">
        <v>35</v>
      </c>
      <c r="J459" s="64"/>
      <c r="K459" s="64"/>
    </row>
    <row r="460" spans="1:11" ht="15">
      <c r="A460" s="331">
        <v>4</v>
      </c>
      <c r="B460" s="328" t="s">
        <v>66</v>
      </c>
      <c r="C460" s="81" t="s">
        <v>70</v>
      </c>
      <c r="D460" s="111">
        <f>SUM(D461:D466)</f>
        <v>652</v>
      </c>
      <c r="E460" s="111">
        <f>SUM(E461:E466)</f>
        <v>75</v>
      </c>
      <c r="F460" s="111">
        <f>F467</f>
        <v>0</v>
      </c>
      <c r="G460" s="111">
        <f>G467</f>
        <v>0</v>
      </c>
      <c r="H460" s="112">
        <f>SUM(H461:H466)</f>
        <v>0</v>
      </c>
      <c r="I460" s="112">
        <f>SUM(I461:I466)</f>
        <v>0</v>
      </c>
      <c r="J460" s="112">
        <f>J467</f>
        <v>0</v>
      </c>
      <c r="K460" s="112">
        <f>K467</f>
        <v>0</v>
      </c>
    </row>
    <row r="461" spans="1:11" ht="16.5" customHeight="1">
      <c r="A461" s="282"/>
      <c r="B461" s="323"/>
      <c r="C461" s="70" t="s">
        <v>34</v>
      </c>
      <c r="D461" s="78">
        <v>1</v>
      </c>
      <c r="E461" s="78">
        <v>0</v>
      </c>
      <c r="F461" s="101" t="s">
        <v>35</v>
      </c>
      <c r="G461" s="101" t="s">
        <v>35</v>
      </c>
      <c r="H461" s="64"/>
      <c r="I461" s="64"/>
      <c r="J461" s="101" t="s">
        <v>35</v>
      </c>
      <c r="K461" s="101" t="s">
        <v>35</v>
      </c>
    </row>
    <row r="462" spans="1:11" ht="30">
      <c r="A462" s="282"/>
      <c r="B462" s="323"/>
      <c r="C462" s="70" t="s">
        <v>36</v>
      </c>
      <c r="D462" s="78">
        <v>315</v>
      </c>
      <c r="E462" s="78">
        <v>70</v>
      </c>
      <c r="F462" s="101" t="s">
        <v>35</v>
      </c>
      <c r="G462" s="101" t="s">
        <v>35</v>
      </c>
      <c r="H462" s="64"/>
      <c r="I462" s="64"/>
      <c r="J462" s="101" t="s">
        <v>35</v>
      </c>
      <c r="K462" s="101" t="s">
        <v>35</v>
      </c>
    </row>
    <row r="463" spans="1:11" ht="30">
      <c r="A463" s="282"/>
      <c r="B463" s="323"/>
      <c r="C463" s="70" t="s">
        <v>37</v>
      </c>
      <c r="D463" s="78">
        <v>0</v>
      </c>
      <c r="E463" s="78">
        <v>0</v>
      </c>
      <c r="F463" s="101" t="s">
        <v>35</v>
      </c>
      <c r="G463" s="101" t="s">
        <v>35</v>
      </c>
      <c r="H463" s="64"/>
      <c r="I463" s="64"/>
      <c r="J463" s="101" t="s">
        <v>35</v>
      </c>
      <c r="K463" s="101" t="s">
        <v>35</v>
      </c>
    </row>
    <row r="464" spans="1:11" ht="15">
      <c r="A464" s="282"/>
      <c r="B464" s="323"/>
      <c r="C464" s="70" t="s">
        <v>38</v>
      </c>
      <c r="D464" s="78">
        <v>294</v>
      </c>
      <c r="E464" s="78">
        <v>0</v>
      </c>
      <c r="F464" s="101" t="s">
        <v>35</v>
      </c>
      <c r="G464" s="101" t="s">
        <v>35</v>
      </c>
      <c r="H464" s="64"/>
      <c r="I464" s="64"/>
      <c r="J464" s="101" t="s">
        <v>35</v>
      </c>
      <c r="K464" s="101" t="s">
        <v>35</v>
      </c>
    </row>
    <row r="465" spans="1:11" ht="45">
      <c r="A465" s="282"/>
      <c r="B465" s="323"/>
      <c r="C465" s="70" t="s">
        <v>39</v>
      </c>
      <c r="D465" s="78">
        <v>0</v>
      </c>
      <c r="E465" s="78">
        <v>0</v>
      </c>
      <c r="F465" s="101" t="s">
        <v>35</v>
      </c>
      <c r="G465" s="101" t="s">
        <v>35</v>
      </c>
      <c r="H465" s="64"/>
      <c r="I465" s="64"/>
      <c r="J465" s="101" t="s">
        <v>35</v>
      </c>
      <c r="K465" s="101" t="s">
        <v>35</v>
      </c>
    </row>
    <row r="466" spans="1:11" ht="45">
      <c r="A466" s="282"/>
      <c r="B466" s="323"/>
      <c r="C466" s="70" t="s">
        <v>40</v>
      </c>
      <c r="D466" s="78">
        <v>42</v>
      </c>
      <c r="E466" s="78">
        <v>5</v>
      </c>
      <c r="F466" s="101" t="s">
        <v>35</v>
      </c>
      <c r="G466" s="101" t="s">
        <v>35</v>
      </c>
      <c r="H466" s="64"/>
      <c r="I466" s="64"/>
      <c r="J466" s="101" t="s">
        <v>35</v>
      </c>
      <c r="K466" s="101" t="s">
        <v>35</v>
      </c>
    </row>
    <row r="467" spans="1:11" ht="30">
      <c r="A467" s="282"/>
      <c r="B467" s="323"/>
      <c r="C467" s="106" t="s">
        <v>41</v>
      </c>
      <c r="D467" s="107" t="s">
        <v>35</v>
      </c>
      <c r="E467" s="107" t="s">
        <v>35</v>
      </c>
      <c r="F467" s="78"/>
      <c r="G467" s="78"/>
      <c r="H467" s="107" t="s">
        <v>35</v>
      </c>
      <c r="I467" s="107" t="s">
        <v>35</v>
      </c>
      <c r="J467" s="64"/>
      <c r="K467" s="64"/>
    </row>
    <row r="468" spans="1:11" ht="15.75" thickBot="1">
      <c r="A468" s="332"/>
      <c r="B468" s="324"/>
      <c r="C468" s="108" t="s">
        <v>42</v>
      </c>
      <c r="D468" s="107" t="s">
        <v>35</v>
      </c>
      <c r="E468" s="107" t="s">
        <v>35</v>
      </c>
      <c r="F468" s="109"/>
      <c r="G468" s="110"/>
      <c r="H468" s="107" t="s">
        <v>35</v>
      </c>
      <c r="I468" s="107" t="s">
        <v>35</v>
      </c>
      <c r="J468" s="64"/>
      <c r="K468" s="64"/>
    </row>
    <row r="469" spans="1:11" ht="15">
      <c r="A469" s="331">
        <v>5</v>
      </c>
      <c r="B469" s="328" t="s">
        <v>78</v>
      </c>
      <c r="C469" s="81" t="s">
        <v>70</v>
      </c>
      <c r="D469" s="111">
        <f>SUM(D470:D475)</f>
        <v>1643</v>
      </c>
      <c r="E469" s="111">
        <f>SUM(E470:E475)</f>
        <v>110</v>
      </c>
      <c r="F469" s="111">
        <f>F476</f>
        <v>0</v>
      </c>
      <c r="G469" s="111">
        <f>G476</f>
        <v>0</v>
      </c>
      <c r="H469" s="112">
        <f>SUM(H470:H475)</f>
        <v>0</v>
      </c>
      <c r="I469" s="112">
        <f>SUM(I470:I475)</f>
        <v>0</v>
      </c>
      <c r="J469" s="112">
        <f>J476</f>
        <v>0</v>
      </c>
      <c r="K469" s="112">
        <f>K476</f>
        <v>0</v>
      </c>
    </row>
    <row r="470" spans="1:11" ht="15.75" customHeight="1">
      <c r="A470" s="282"/>
      <c r="B470" s="323"/>
      <c r="C470" s="70" t="s">
        <v>34</v>
      </c>
      <c r="D470" s="78">
        <v>10</v>
      </c>
      <c r="E470" s="78">
        <v>9</v>
      </c>
      <c r="F470" s="101" t="s">
        <v>35</v>
      </c>
      <c r="G470" s="101" t="s">
        <v>35</v>
      </c>
      <c r="H470" s="64"/>
      <c r="I470" s="64"/>
      <c r="J470" s="101" t="s">
        <v>35</v>
      </c>
      <c r="K470" s="101" t="s">
        <v>35</v>
      </c>
    </row>
    <row r="471" spans="1:11" ht="30">
      <c r="A471" s="282"/>
      <c r="B471" s="323"/>
      <c r="C471" s="70" t="s">
        <v>36</v>
      </c>
      <c r="D471" s="78">
        <v>501</v>
      </c>
      <c r="E471" s="78">
        <v>85</v>
      </c>
      <c r="F471" s="101" t="s">
        <v>35</v>
      </c>
      <c r="G471" s="101" t="s">
        <v>35</v>
      </c>
      <c r="H471" s="64"/>
      <c r="I471" s="64"/>
      <c r="J471" s="101" t="s">
        <v>35</v>
      </c>
      <c r="K471" s="101" t="s">
        <v>35</v>
      </c>
    </row>
    <row r="472" spans="1:11" ht="30">
      <c r="A472" s="282"/>
      <c r="B472" s="323"/>
      <c r="C472" s="70" t="s">
        <v>37</v>
      </c>
      <c r="D472" s="78">
        <v>0</v>
      </c>
      <c r="E472" s="78">
        <v>0</v>
      </c>
      <c r="F472" s="101" t="s">
        <v>35</v>
      </c>
      <c r="G472" s="101" t="s">
        <v>35</v>
      </c>
      <c r="H472" s="64"/>
      <c r="I472" s="64"/>
      <c r="J472" s="101" t="s">
        <v>35</v>
      </c>
      <c r="K472" s="101" t="s">
        <v>35</v>
      </c>
    </row>
    <row r="473" spans="1:11" ht="15">
      <c r="A473" s="282"/>
      <c r="B473" s="323"/>
      <c r="C473" s="70" t="s">
        <v>38</v>
      </c>
      <c r="D473" s="78">
        <v>1023</v>
      </c>
      <c r="E473" s="78">
        <v>6</v>
      </c>
      <c r="F473" s="101" t="s">
        <v>35</v>
      </c>
      <c r="G473" s="101" t="s">
        <v>35</v>
      </c>
      <c r="H473" s="64"/>
      <c r="I473" s="64"/>
      <c r="J473" s="101" t="s">
        <v>35</v>
      </c>
      <c r="K473" s="101" t="s">
        <v>35</v>
      </c>
    </row>
    <row r="474" spans="1:11" ht="45">
      <c r="A474" s="282"/>
      <c r="B474" s="323"/>
      <c r="C474" s="70" t="s">
        <v>39</v>
      </c>
      <c r="D474" s="78">
        <v>0</v>
      </c>
      <c r="E474" s="78">
        <v>0</v>
      </c>
      <c r="F474" s="101" t="s">
        <v>35</v>
      </c>
      <c r="G474" s="101" t="s">
        <v>35</v>
      </c>
      <c r="H474" s="64"/>
      <c r="I474" s="64"/>
      <c r="J474" s="101" t="s">
        <v>35</v>
      </c>
      <c r="K474" s="101" t="s">
        <v>35</v>
      </c>
    </row>
    <row r="475" spans="1:11" ht="45">
      <c r="A475" s="282"/>
      <c r="B475" s="323"/>
      <c r="C475" s="70" t="s">
        <v>40</v>
      </c>
      <c r="D475" s="78">
        <v>109</v>
      </c>
      <c r="E475" s="78">
        <v>10</v>
      </c>
      <c r="F475" s="101" t="s">
        <v>35</v>
      </c>
      <c r="G475" s="101" t="s">
        <v>35</v>
      </c>
      <c r="H475" s="64"/>
      <c r="I475" s="64"/>
      <c r="J475" s="101" t="s">
        <v>35</v>
      </c>
      <c r="K475" s="101" t="s">
        <v>35</v>
      </c>
    </row>
    <row r="476" spans="1:11" ht="30">
      <c r="A476" s="282"/>
      <c r="B476" s="323"/>
      <c r="C476" s="106" t="s">
        <v>41</v>
      </c>
      <c r="D476" s="107" t="s">
        <v>35</v>
      </c>
      <c r="E476" s="107" t="s">
        <v>35</v>
      </c>
      <c r="F476" s="78"/>
      <c r="G476" s="78"/>
      <c r="H476" s="107" t="s">
        <v>35</v>
      </c>
      <c r="I476" s="107" t="s">
        <v>35</v>
      </c>
      <c r="J476" s="64"/>
      <c r="K476" s="64"/>
    </row>
    <row r="477" spans="1:11" ht="15.75" thickBot="1">
      <c r="A477" s="332"/>
      <c r="B477" s="324"/>
      <c r="C477" s="108" t="s">
        <v>42</v>
      </c>
      <c r="D477" s="107" t="s">
        <v>35</v>
      </c>
      <c r="E477" s="107" t="s">
        <v>35</v>
      </c>
      <c r="F477" s="109"/>
      <c r="G477" s="110"/>
      <c r="H477" s="107" t="s">
        <v>35</v>
      </c>
      <c r="I477" s="107" t="s">
        <v>35</v>
      </c>
      <c r="J477" s="64"/>
      <c r="K477" s="64"/>
    </row>
    <row r="478" spans="1:11" ht="15">
      <c r="A478" s="331">
        <v>6</v>
      </c>
      <c r="B478" s="328" t="s">
        <v>86</v>
      </c>
      <c r="C478" s="81" t="s">
        <v>70</v>
      </c>
      <c r="D478" s="111">
        <f>SUM(D479:D484)</f>
        <v>1585</v>
      </c>
      <c r="E478" s="111">
        <f>SUM(E479:E484)</f>
        <v>164</v>
      </c>
      <c r="F478" s="111">
        <f>F485</f>
        <v>0</v>
      </c>
      <c r="G478" s="111">
        <f>G485</f>
        <v>0</v>
      </c>
      <c r="H478" s="112">
        <f>SUM(H479:H484)</f>
        <v>0</v>
      </c>
      <c r="I478" s="112">
        <f>SUM(I479:I484)</f>
        <v>0</v>
      </c>
      <c r="J478" s="112">
        <f>J485</f>
        <v>0</v>
      </c>
      <c r="K478" s="112">
        <f>K485</f>
        <v>0</v>
      </c>
    </row>
    <row r="479" spans="1:11" ht="16.5" customHeight="1">
      <c r="A479" s="282"/>
      <c r="B479" s="323"/>
      <c r="C479" s="70" t="s">
        <v>34</v>
      </c>
      <c r="D479" s="78">
        <v>28</v>
      </c>
      <c r="E479" s="78">
        <v>0</v>
      </c>
      <c r="F479" s="101" t="s">
        <v>35</v>
      </c>
      <c r="G479" s="101" t="s">
        <v>35</v>
      </c>
      <c r="H479" s="64"/>
      <c r="I479" s="64"/>
      <c r="J479" s="101" t="s">
        <v>35</v>
      </c>
      <c r="K479" s="101" t="s">
        <v>35</v>
      </c>
    </row>
    <row r="480" spans="1:11" ht="30">
      <c r="A480" s="282"/>
      <c r="B480" s="323"/>
      <c r="C480" s="70" t="s">
        <v>36</v>
      </c>
      <c r="D480" s="78">
        <v>1361</v>
      </c>
      <c r="E480" s="78">
        <v>56</v>
      </c>
      <c r="F480" s="101" t="s">
        <v>35</v>
      </c>
      <c r="G480" s="101" t="s">
        <v>35</v>
      </c>
      <c r="H480" s="64"/>
      <c r="I480" s="64"/>
      <c r="J480" s="101" t="s">
        <v>35</v>
      </c>
      <c r="K480" s="101" t="s">
        <v>35</v>
      </c>
    </row>
    <row r="481" spans="1:11" ht="30">
      <c r="A481" s="282"/>
      <c r="B481" s="323"/>
      <c r="C481" s="70" t="s">
        <v>37</v>
      </c>
      <c r="D481" s="78">
        <v>0</v>
      </c>
      <c r="E481" s="78">
        <v>0</v>
      </c>
      <c r="F481" s="101" t="s">
        <v>35</v>
      </c>
      <c r="G481" s="101" t="s">
        <v>35</v>
      </c>
      <c r="H481" s="64"/>
      <c r="I481" s="64"/>
      <c r="J481" s="101" t="s">
        <v>35</v>
      </c>
      <c r="K481" s="101" t="s">
        <v>35</v>
      </c>
    </row>
    <row r="482" spans="1:11" ht="15">
      <c r="A482" s="282"/>
      <c r="B482" s="323"/>
      <c r="C482" s="70" t="s">
        <v>38</v>
      </c>
      <c r="D482" s="78">
        <v>0</v>
      </c>
      <c r="E482" s="78">
        <v>0</v>
      </c>
      <c r="F482" s="101" t="s">
        <v>35</v>
      </c>
      <c r="G482" s="101" t="s">
        <v>35</v>
      </c>
      <c r="H482" s="64"/>
      <c r="I482" s="64"/>
      <c r="J482" s="101" t="s">
        <v>35</v>
      </c>
      <c r="K482" s="101" t="s">
        <v>35</v>
      </c>
    </row>
    <row r="483" spans="1:11" ht="45">
      <c r="A483" s="282"/>
      <c r="B483" s="323"/>
      <c r="C483" s="70" t="s">
        <v>39</v>
      </c>
      <c r="D483" s="78">
        <v>0</v>
      </c>
      <c r="E483" s="78">
        <v>0</v>
      </c>
      <c r="F483" s="101" t="s">
        <v>35</v>
      </c>
      <c r="G483" s="101" t="s">
        <v>35</v>
      </c>
      <c r="H483" s="64"/>
      <c r="I483" s="64"/>
      <c r="J483" s="101" t="s">
        <v>35</v>
      </c>
      <c r="K483" s="101" t="s">
        <v>35</v>
      </c>
    </row>
    <row r="484" spans="1:11" ht="45">
      <c r="A484" s="282"/>
      <c r="B484" s="323"/>
      <c r="C484" s="70" t="s">
        <v>40</v>
      </c>
      <c r="D484" s="78">
        <v>196</v>
      </c>
      <c r="E484" s="78">
        <v>108</v>
      </c>
      <c r="F484" s="101" t="s">
        <v>35</v>
      </c>
      <c r="G484" s="101" t="s">
        <v>35</v>
      </c>
      <c r="H484" s="64"/>
      <c r="I484" s="64"/>
      <c r="J484" s="101" t="s">
        <v>35</v>
      </c>
      <c r="K484" s="101" t="s">
        <v>35</v>
      </c>
    </row>
    <row r="485" spans="1:11" ht="30">
      <c r="A485" s="282"/>
      <c r="B485" s="323"/>
      <c r="C485" s="106" t="s">
        <v>41</v>
      </c>
      <c r="D485" s="107" t="s">
        <v>35</v>
      </c>
      <c r="E485" s="107" t="s">
        <v>35</v>
      </c>
      <c r="F485" s="78"/>
      <c r="G485" s="78"/>
      <c r="H485" s="107" t="s">
        <v>35</v>
      </c>
      <c r="I485" s="107" t="s">
        <v>35</v>
      </c>
      <c r="J485" s="64"/>
      <c r="K485" s="64"/>
    </row>
    <row r="486" spans="1:11" ht="15.75" thickBot="1">
      <c r="A486" s="332"/>
      <c r="B486" s="324"/>
      <c r="C486" s="108" t="s">
        <v>42</v>
      </c>
      <c r="D486" s="107" t="s">
        <v>35</v>
      </c>
      <c r="E486" s="107" t="s">
        <v>35</v>
      </c>
      <c r="F486" s="109"/>
      <c r="G486" s="110"/>
      <c r="H486" s="107" t="s">
        <v>35</v>
      </c>
      <c r="I486" s="107" t="s">
        <v>35</v>
      </c>
      <c r="J486" s="64"/>
      <c r="K486" s="64"/>
    </row>
    <row r="487" spans="1:11" ht="15">
      <c r="A487" s="331">
        <v>7</v>
      </c>
      <c r="B487" s="328" t="s">
        <v>63</v>
      </c>
      <c r="C487" s="81" t="s">
        <v>70</v>
      </c>
      <c r="D487" s="111">
        <f>SUM(D488:D493)</f>
        <v>869</v>
      </c>
      <c r="E487" s="111">
        <f>SUM(E488:E493)</f>
        <v>94</v>
      </c>
      <c r="F487" s="111">
        <f>F494</f>
        <v>0</v>
      </c>
      <c r="G487" s="111">
        <f>G494</f>
        <v>0</v>
      </c>
      <c r="H487" s="112">
        <f>SUM(H488:H493)</f>
        <v>0</v>
      </c>
      <c r="I487" s="112">
        <f>SUM(I488:I493)</f>
        <v>0</v>
      </c>
      <c r="J487" s="112">
        <f>J494</f>
        <v>0</v>
      </c>
      <c r="K487" s="112">
        <f>K494</f>
        <v>0</v>
      </c>
    </row>
    <row r="488" spans="1:11" ht="18" customHeight="1">
      <c r="A488" s="282"/>
      <c r="B488" s="323"/>
      <c r="C488" s="70" t="s">
        <v>34</v>
      </c>
      <c r="D488" s="78">
        <v>5</v>
      </c>
      <c r="E488" s="78">
        <v>0</v>
      </c>
      <c r="F488" s="101" t="s">
        <v>35</v>
      </c>
      <c r="G488" s="101" t="s">
        <v>35</v>
      </c>
      <c r="H488" s="64"/>
      <c r="I488" s="64"/>
      <c r="J488" s="101" t="s">
        <v>35</v>
      </c>
      <c r="K488" s="101" t="s">
        <v>35</v>
      </c>
    </row>
    <row r="489" spans="1:11" ht="30">
      <c r="A489" s="282"/>
      <c r="B489" s="323"/>
      <c r="C489" s="70" t="s">
        <v>36</v>
      </c>
      <c r="D489" s="78">
        <v>467</v>
      </c>
      <c r="E489" s="78">
        <v>0</v>
      </c>
      <c r="F489" s="101" t="s">
        <v>35</v>
      </c>
      <c r="G489" s="101" t="s">
        <v>35</v>
      </c>
      <c r="H489" s="64"/>
      <c r="I489" s="64"/>
      <c r="J489" s="101" t="s">
        <v>35</v>
      </c>
      <c r="K489" s="101" t="s">
        <v>35</v>
      </c>
    </row>
    <row r="490" spans="1:11" ht="30">
      <c r="A490" s="282"/>
      <c r="B490" s="323"/>
      <c r="C490" s="70" t="s">
        <v>37</v>
      </c>
      <c r="D490" s="78">
        <v>0</v>
      </c>
      <c r="E490" s="78">
        <v>0</v>
      </c>
      <c r="F490" s="101" t="s">
        <v>35</v>
      </c>
      <c r="G490" s="101" t="s">
        <v>35</v>
      </c>
      <c r="H490" s="64"/>
      <c r="I490" s="64"/>
      <c r="J490" s="101" t="s">
        <v>35</v>
      </c>
      <c r="K490" s="101" t="s">
        <v>35</v>
      </c>
    </row>
    <row r="491" spans="1:11" ht="15">
      <c r="A491" s="282"/>
      <c r="B491" s="323"/>
      <c r="C491" s="70" t="s">
        <v>38</v>
      </c>
      <c r="D491" s="78">
        <v>277</v>
      </c>
      <c r="E491" s="78">
        <v>13</v>
      </c>
      <c r="F491" s="101" t="s">
        <v>35</v>
      </c>
      <c r="G491" s="101" t="s">
        <v>35</v>
      </c>
      <c r="H491" s="64"/>
      <c r="I491" s="64"/>
      <c r="J491" s="101" t="s">
        <v>35</v>
      </c>
      <c r="K491" s="101" t="s">
        <v>35</v>
      </c>
    </row>
    <row r="492" spans="1:11" ht="45">
      <c r="A492" s="282"/>
      <c r="B492" s="323"/>
      <c r="C492" s="70" t="s">
        <v>39</v>
      </c>
      <c r="D492" s="78">
        <v>3</v>
      </c>
      <c r="E492" s="78">
        <v>72</v>
      </c>
      <c r="F492" s="101" t="s">
        <v>35</v>
      </c>
      <c r="G492" s="101" t="s">
        <v>35</v>
      </c>
      <c r="H492" s="64"/>
      <c r="I492" s="64"/>
      <c r="J492" s="101" t="s">
        <v>35</v>
      </c>
      <c r="K492" s="101" t="s">
        <v>35</v>
      </c>
    </row>
    <row r="493" spans="1:11" ht="45">
      <c r="A493" s="282"/>
      <c r="B493" s="323"/>
      <c r="C493" s="70" t="s">
        <v>40</v>
      </c>
      <c r="D493" s="78">
        <v>117</v>
      </c>
      <c r="E493" s="78">
        <v>9</v>
      </c>
      <c r="F493" s="101" t="s">
        <v>35</v>
      </c>
      <c r="G493" s="101" t="s">
        <v>35</v>
      </c>
      <c r="H493" s="64"/>
      <c r="I493" s="64"/>
      <c r="J493" s="101" t="s">
        <v>35</v>
      </c>
      <c r="K493" s="101" t="s">
        <v>35</v>
      </c>
    </row>
    <row r="494" spans="1:11" ht="30">
      <c r="A494" s="282"/>
      <c r="B494" s="323"/>
      <c r="C494" s="106" t="s">
        <v>41</v>
      </c>
      <c r="D494" s="107" t="s">
        <v>35</v>
      </c>
      <c r="E494" s="107" t="s">
        <v>35</v>
      </c>
      <c r="F494" s="78"/>
      <c r="G494" s="78"/>
      <c r="H494" s="107" t="s">
        <v>35</v>
      </c>
      <c r="I494" s="107" t="s">
        <v>35</v>
      </c>
      <c r="J494" s="64"/>
      <c r="K494" s="64"/>
    </row>
    <row r="495" spans="1:11" ht="15.75" thickBot="1">
      <c r="A495" s="332"/>
      <c r="B495" s="324"/>
      <c r="C495" s="108" t="s">
        <v>42</v>
      </c>
      <c r="D495" s="107" t="s">
        <v>35</v>
      </c>
      <c r="E495" s="107" t="s">
        <v>35</v>
      </c>
      <c r="F495" s="109"/>
      <c r="G495" s="110"/>
      <c r="H495" s="107" t="s">
        <v>35</v>
      </c>
      <c r="I495" s="107" t="s">
        <v>35</v>
      </c>
      <c r="J495" s="64"/>
      <c r="K495" s="64"/>
    </row>
    <row r="496" spans="1:11" ht="15">
      <c r="A496" s="331">
        <v>8</v>
      </c>
      <c r="B496" s="328" t="s">
        <v>54</v>
      </c>
      <c r="C496" s="81" t="s">
        <v>70</v>
      </c>
      <c r="D496" s="111">
        <f>SUM(D497:D502)</f>
        <v>770</v>
      </c>
      <c r="E496" s="111">
        <f>SUM(E497:E502)</f>
        <v>142</v>
      </c>
      <c r="F496" s="111">
        <f>F503</f>
        <v>0</v>
      </c>
      <c r="G496" s="111">
        <f>G503</f>
        <v>0</v>
      </c>
      <c r="H496" s="112">
        <f>SUM(H497:H502)</f>
        <v>0</v>
      </c>
      <c r="I496" s="112">
        <f>SUM(I497:I502)</f>
        <v>0</v>
      </c>
      <c r="J496" s="112">
        <f>J503</f>
        <v>0</v>
      </c>
      <c r="K496" s="112">
        <f>K503</f>
        <v>0</v>
      </c>
    </row>
    <row r="497" spans="1:11" ht="30">
      <c r="A497" s="282"/>
      <c r="B497" s="323"/>
      <c r="C497" s="70" t="s">
        <v>34</v>
      </c>
      <c r="D497" s="78">
        <v>110</v>
      </c>
      <c r="E497" s="78">
        <v>18</v>
      </c>
      <c r="F497" s="101" t="s">
        <v>35</v>
      </c>
      <c r="G497" s="101" t="s">
        <v>35</v>
      </c>
      <c r="H497" s="64"/>
      <c r="I497" s="64"/>
      <c r="J497" s="101" t="s">
        <v>35</v>
      </c>
      <c r="K497" s="101" t="s">
        <v>35</v>
      </c>
    </row>
    <row r="498" spans="1:11" ht="30">
      <c r="A498" s="282"/>
      <c r="B498" s="323"/>
      <c r="C498" s="70" t="s">
        <v>36</v>
      </c>
      <c r="D498" s="78">
        <v>291</v>
      </c>
      <c r="E498" s="78">
        <v>119</v>
      </c>
      <c r="F498" s="101" t="s">
        <v>35</v>
      </c>
      <c r="G498" s="101" t="s">
        <v>35</v>
      </c>
      <c r="H498" s="64"/>
      <c r="I498" s="64"/>
      <c r="J498" s="101" t="s">
        <v>35</v>
      </c>
      <c r="K498" s="101" t="s">
        <v>35</v>
      </c>
    </row>
    <row r="499" spans="1:11" ht="30">
      <c r="A499" s="282"/>
      <c r="B499" s="323"/>
      <c r="C499" s="70" t="s">
        <v>37</v>
      </c>
      <c r="D499" s="78">
        <v>0</v>
      </c>
      <c r="E499" s="78">
        <v>0</v>
      </c>
      <c r="F499" s="101" t="s">
        <v>35</v>
      </c>
      <c r="G499" s="101" t="s">
        <v>35</v>
      </c>
      <c r="H499" s="64"/>
      <c r="I499" s="64"/>
      <c r="J499" s="101" t="s">
        <v>35</v>
      </c>
      <c r="K499" s="101" t="s">
        <v>35</v>
      </c>
    </row>
    <row r="500" spans="1:11" ht="15">
      <c r="A500" s="282"/>
      <c r="B500" s="323"/>
      <c r="C500" s="70" t="s">
        <v>38</v>
      </c>
      <c r="D500" s="78">
        <v>306</v>
      </c>
      <c r="E500" s="78">
        <v>0</v>
      </c>
      <c r="F500" s="101" t="s">
        <v>35</v>
      </c>
      <c r="G500" s="101" t="s">
        <v>35</v>
      </c>
      <c r="H500" s="64"/>
      <c r="I500" s="64"/>
      <c r="J500" s="101" t="s">
        <v>35</v>
      </c>
      <c r="K500" s="101" t="s">
        <v>35</v>
      </c>
    </row>
    <row r="501" spans="1:11" ht="45">
      <c r="A501" s="282"/>
      <c r="B501" s="323"/>
      <c r="C501" s="70" t="s">
        <v>39</v>
      </c>
      <c r="D501" s="78">
        <v>0</v>
      </c>
      <c r="E501" s="78">
        <v>0</v>
      </c>
      <c r="F501" s="101" t="s">
        <v>35</v>
      </c>
      <c r="G501" s="101" t="s">
        <v>35</v>
      </c>
      <c r="H501" s="64"/>
      <c r="I501" s="64"/>
      <c r="J501" s="101" t="s">
        <v>35</v>
      </c>
      <c r="K501" s="101" t="s">
        <v>35</v>
      </c>
    </row>
    <row r="502" spans="1:11" ht="45">
      <c r="A502" s="282"/>
      <c r="B502" s="323"/>
      <c r="C502" s="70" t="s">
        <v>40</v>
      </c>
      <c r="D502" s="78">
        <v>63</v>
      </c>
      <c r="E502" s="78">
        <v>5</v>
      </c>
      <c r="F502" s="101" t="s">
        <v>35</v>
      </c>
      <c r="G502" s="101" t="s">
        <v>35</v>
      </c>
      <c r="H502" s="64"/>
      <c r="I502" s="64"/>
      <c r="J502" s="101" t="s">
        <v>35</v>
      </c>
      <c r="K502" s="101" t="s">
        <v>35</v>
      </c>
    </row>
    <row r="503" spans="1:11" ht="30">
      <c r="A503" s="282"/>
      <c r="B503" s="323"/>
      <c r="C503" s="106" t="s">
        <v>41</v>
      </c>
      <c r="D503" s="107" t="s">
        <v>35</v>
      </c>
      <c r="E503" s="107" t="s">
        <v>35</v>
      </c>
      <c r="F503" s="78"/>
      <c r="G503" s="78"/>
      <c r="H503" s="107" t="s">
        <v>35</v>
      </c>
      <c r="I503" s="107" t="s">
        <v>35</v>
      </c>
      <c r="J503" s="64"/>
      <c r="K503" s="64"/>
    </row>
    <row r="504" spans="1:11" ht="15.75" thickBot="1">
      <c r="A504" s="332"/>
      <c r="B504" s="324"/>
      <c r="C504" s="108" t="s">
        <v>42</v>
      </c>
      <c r="D504" s="107" t="s">
        <v>35</v>
      </c>
      <c r="E504" s="107" t="s">
        <v>35</v>
      </c>
      <c r="F504" s="109"/>
      <c r="G504" s="110"/>
      <c r="H504" s="107" t="s">
        <v>35</v>
      </c>
      <c r="I504" s="107" t="s">
        <v>35</v>
      </c>
      <c r="J504" s="64"/>
      <c r="K504" s="64"/>
    </row>
    <row r="505" spans="1:11" ht="15">
      <c r="A505" s="331">
        <v>9</v>
      </c>
      <c r="B505" s="328" t="s">
        <v>58</v>
      </c>
      <c r="C505" s="81" t="s">
        <v>70</v>
      </c>
      <c r="D505" s="111">
        <f>SUM(D506:D511)</f>
        <v>470</v>
      </c>
      <c r="E505" s="111">
        <f>SUM(E506:E511)</f>
        <v>71</v>
      </c>
      <c r="F505" s="111">
        <f>F512</f>
        <v>0</v>
      </c>
      <c r="G505" s="111">
        <f>G512</f>
        <v>0</v>
      </c>
      <c r="H505" s="112">
        <f>SUM(H506:H511)</f>
        <v>0</v>
      </c>
      <c r="I505" s="112">
        <f>SUM(I506:I511)</f>
        <v>0</v>
      </c>
      <c r="J505" s="112">
        <f>J512</f>
        <v>0</v>
      </c>
      <c r="K505" s="112">
        <f>K512</f>
        <v>0</v>
      </c>
    </row>
    <row r="506" spans="1:11" ht="15" customHeight="1">
      <c r="A506" s="282"/>
      <c r="B506" s="323"/>
      <c r="C506" s="70" t="s">
        <v>34</v>
      </c>
      <c r="D506" s="78">
        <v>0</v>
      </c>
      <c r="E506" s="78">
        <v>0</v>
      </c>
      <c r="F506" s="101" t="s">
        <v>35</v>
      </c>
      <c r="G506" s="101" t="s">
        <v>35</v>
      </c>
      <c r="H506" s="64"/>
      <c r="I506" s="64"/>
      <c r="J506" s="101" t="s">
        <v>35</v>
      </c>
      <c r="K506" s="101" t="s">
        <v>35</v>
      </c>
    </row>
    <row r="507" spans="1:11" ht="30">
      <c r="A507" s="282"/>
      <c r="B507" s="323"/>
      <c r="C507" s="70" t="s">
        <v>36</v>
      </c>
      <c r="D507" s="78">
        <v>158</v>
      </c>
      <c r="E507" s="78">
        <v>40</v>
      </c>
      <c r="F507" s="101" t="s">
        <v>35</v>
      </c>
      <c r="G507" s="101" t="s">
        <v>35</v>
      </c>
      <c r="H507" s="64"/>
      <c r="I507" s="64"/>
      <c r="J507" s="101" t="s">
        <v>35</v>
      </c>
      <c r="K507" s="101" t="s">
        <v>35</v>
      </c>
    </row>
    <row r="508" spans="1:11" ht="30">
      <c r="A508" s="282"/>
      <c r="B508" s="323"/>
      <c r="C508" s="70" t="s">
        <v>37</v>
      </c>
      <c r="D508" s="78">
        <v>0</v>
      </c>
      <c r="E508" s="78">
        <v>0</v>
      </c>
      <c r="F508" s="101" t="s">
        <v>35</v>
      </c>
      <c r="G508" s="101" t="s">
        <v>35</v>
      </c>
      <c r="H508" s="64"/>
      <c r="I508" s="64"/>
      <c r="J508" s="101" t="s">
        <v>35</v>
      </c>
      <c r="K508" s="101" t="s">
        <v>35</v>
      </c>
    </row>
    <row r="509" spans="1:11" ht="15">
      <c r="A509" s="282"/>
      <c r="B509" s="323"/>
      <c r="C509" s="70" t="s">
        <v>38</v>
      </c>
      <c r="D509" s="78">
        <v>248</v>
      </c>
      <c r="E509" s="78">
        <v>25</v>
      </c>
      <c r="F509" s="101" t="s">
        <v>35</v>
      </c>
      <c r="G509" s="101" t="s">
        <v>35</v>
      </c>
      <c r="H509" s="64"/>
      <c r="I509" s="64"/>
      <c r="J509" s="101" t="s">
        <v>35</v>
      </c>
      <c r="K509" s="101" t="s">
        <v>35</v>
      </c>
    </row>
    <row r="510" spans="1:11" ht="45">
      <c r="A510" s="282"/>
      <c r="B510" s="323"/>
      <c r="C510" s="70" t="s">
        <v>39</v>
      </c>
      <c r="D510" s="78">
        <v>0</v>
      </c>
      <c r="E510" s="78">
        <v>0</v>
      </c>
      <c r="F510" s="101" t="s">
        <v>35</v>
      </c>
      <c r="G510" s="101" t="s">
        <v>35</v>
      </c>
      <c r="H510" s="64"/>
      <c r="I510" s="64"/>
      <c r="J510" s="101" t="s">
        <v>35</v>
      </c>
      <c r="K510" s="101" t="s">
        <v>35</v>
      </c>
    </row>
    <row r="511" spans="1:11" ht="45">
      <c r="A511" s="282"/>
      <c r="B511" s="323"/>
      <c r="C511" s="70" t="s">
        <v>40</v>
      </c>
      <c r="D511" s="78">
        <v>64</v>
      </c>
      <c r="E511" s="78">
        <v>6</v>
      </c>
      <c r="F511" s="101" t="s">
        <v>35</v>
      </c>
      <c r="G511" s="101" t="s">
        <v>35</v>
      </c>
      <c r="H511" s="64"/>
      <c r="I511" s="64"/>
      <c r="J511" s="101" t="s">
        <v>35</v>
      </c>
      <c r="K511" s="101" t="s">
        <v>35</v>
      </c>
    </row>
    <row r="512" spans="1:11" ht="30">
      <c r="A512" s="282"/>
      <c r="B512" s="323"/>
      <c r="C512" s="106" t="s">
        <v>41</v>
      </c>
      <c r="D512" s="107" t="s">
        <v>35</v>
      </c>
      <c r="E512" s="107" t="s">
        <v>35</v>
      </c>
      <c r="F512" s="78"/>
      <c r="G512" s="78"/>
      <c r="H512" s="107" t="s">
        <v>35</v>
      </c>
      <c r="I512" s="107" t="s">
        <v>35</v>
      </c>
      <c r="J512" s="64"/>
      <c r="K512" s="64"/>
    </row>
    <row r="513" spans="1:11" ht="15.75" thickBot="1">
      <c r="A513" s="332"/>
      <c r="B513" s="324"/>
      <c r="C513" s="108" t="s">
        <v>42</v>
      </c>
      <c r="D513" s="107" t="s">
        <v>35</v>
      </c>
      <c r="E513" s="107" t="s">
        <v>35</v>
      </c>
      <c r="F513" s="109"/>
      <c r="G513" s="110"/>
      <c r="H513" s="107" t="s">
        <v>35</v>
      </c>
      <c r="I513" s="107" t="s">
        <v>35</v>
      </c>
      <c r="J513" s="64"/>
      <c r="K513" s="64"/>
    </row>
    <row r="514" spans="1:11" ht="15">
      <c r="A514" s="331">
        <v>10</v>
      </c>
      <c r="B514" s="328" t="s">
        <v>56</v>
      </c>
      <c r="C514" s="81" t="s">
        <v>70</v>
      </c>
      <c r="D514" s="111">
        <f>SUM(D515:D520)</f>
        <v>681</v>
      </c>
      <c r="E514" s="111">
        <f>SUM(E515:E520)</f>
        <v>7</v>
      </c>
      <c r="F514" s="111">
        <f>F521</f>
        <v>0</v>
      </c>
      <c r="G514" s="111">
        <f>G521</f>
        <v>0</v>
      </c>
      <c r="H514" s="112">
        <f>SUM(H515:H520)</f>
        <v>0</v>
      </c>
      <c r="I514" s="112">
        <f>SUM(I515:I520)</f>
        <v>0</v>
      </c>
      <c r="J514" s="112">
        <f>J521</f>
        <v>0</v>
      </c>
      <c r="K514" s="112">
        <f>K521</f>
        <v>0</v>
      </c>
    </row>
    <row r="515" spans="1:11" ht="18" customHeight="1">
      <c r="A515" s="282"/>
      <c r="B515" s="323"/>
      <c r="C515" s="70" t="s">
        <v>34</v>
      </c>
      <c r="D515" s="78">
        <v>0</v>
      </c>
      <c r="E515" s="78">
        <v>0</v>
      </c>
      <c r="F515" s="101" t="s">
        <v>35</v>
      </c>
      <c r="G515" s="101" t="s">
        <v>35</v>
      </c>
      <c r="H515" s="64"/>
      <c r="I515" s="64"/>
      <c r="J515" s="101" t="s">
        <v>35</v>
      </c>
      <c r="K515" s="101" t="s">
        <v>35</v>
      </c>
    </row>
    <row r="516" spans="1:11" ht="30">
      <c r="A516" s="282"/>
      <c r="B516" s="323"/>
      <c r="C516" s="70" t="s">
        <v>36</v>
      </c>
      <c r="D516" s="78">
        <v>115</v>
      </c>
      <c r="E516" s="78">
        <v>0</v>
      </c>
      <c r="F516" s="101" t="s">
        <v>35</v>
      </c>
      <c r="G516" s="101" t="s">
        <v>35</v>
      </c>
      <c r="H516" s="64"/>
      <c r="I516" s="64"/>
      <c r="J516" s="101" t="s">
        <v>35</v>
      </c>
      <c r="K516" s="101" t="s">
        <v>35</v>
      </c>
    </row>
    <row r="517" spans="1:11" ht="30">
      <c r="A517" s="282"/>
      <c r="B517" s="323"/>
      <c r="C517" s="70" t="s">
        <v>37</v>
      </c>
      <c r="D517" s="78">
        <v>0</v>
      </c>
      <c r="E517" s="78">
        <v>0</v>
      </c>
      <c r="F517" s="101" t="s">
        <v>35</v>
      </c>
      <c r="G517" s="101" t="s">
        <v>35</v>
      </c>
      <c r="H517" s="64"/>
      <c r="I517" s="64"/>
      <c r="J517" s="101" t="s">
        <v>35</v>
      </c>
      <c r="K517" s="101" t="s">
        <v>35</v>
      </c>
    </row>
    <row r="518" spans="1:11" ht="15">
      <c r="A518" s="282"/>
      <c r="B518" s="323"/>
      <c r="C518" s="70" t="s">
        <v>38</v>
      </c>
      <c r="D518" s="78">
        <v>305</v>
      </c>
      <c r="E518" s="78">
        <v>0</v>
      </c>
      <c r="F518" s="101" t="s">
        <v>35</v>
      </c>
      <c r="G518" s="101" t="s">
        <v>35</v>
      </c>
      <c r="H518" s="64"/>
      <c r="I518" s="64"/>
      <c r="J518" s="101" t="s">
        <v>35</v>
      </c>
      <c r="K518" s="101" t="s">
        <v>35</v>
      </c>
    </row>
    <row r="519" spans="1:11" ht="45">
      <c r="A519" s="282"/>
      <c r="B519" s="323"/>
      <c r="C519" s="70" t="s">
        <v>39</v>
      </c>
      <c r="D519" s="78">
        <v>0</v>
      </c>
      <c r="E519" s="78">
        <v>0</v>
      </c>
      <c r="F519" s="101" t="s">
        <v>35</v>
      </c>
      <c r="G519" s="101" t="s">
        <v>35</v>
      </c>
      <c r="H519" s="64"/>
      <c r="I519" s="64"/>
      <c r="J519" s="101" t="s">
        <v>35</v>
      </c>
      <c r="K519" s="101" t="s">
        <v>35</v>
      </c>
    </row>
    <row r="520" spans="1:11" ht="45">
      <c r="A520" s="282"/>
      <c r="B520" s="323"/>
      <c r="C520" s="70" t="s">
        <v>40</v>
      </c>
      <c r="D520" s="78">
        <v>261</v>
      </c>
      <c r="E520" s="78">
        <v>7</v>
      </c>
      <c r="F520" s="101" t="s">
        <v>35</v>
      </c>
      <c r="G520" s="101" t="s">
        <v>35</v>
      </c>
      <c r="H520" s="64"/>
      <c r="I520" s="64"/>
      <c r="J520" s="101" t="s">
        <v>35</v>
      </c>
      <c r="K520" s="101" t="s">
        <v>35</v>
      </c>
    </row>
    <row r="521" spans="1:11" ht="30">
      <c r="A521" s="282"/>
      <c r="B521" s="323"/>
      <c r="C521" s="106" t="s">
        <v>41</v>
      </c>
      <c r="D521" s="107" t="s">
        <v>35</v>
      </c>
      <c r="E521" s="107" t="s">
        <v>35</v>
      </c>
      <c r="F521" s="78"/>
      <c r="G521" s="78"/>
      <c r="H521" s="107" t="s">
        <v>35</v>
      </c>
      <c r="I521" s="107" t="s">
        <v>35</v>
      </c>
      <c r="J521" s="64"/>
      <c r="K521" s="64"/>
    </row>
    <row r="522" spans="1:11" ht="15.75" thickBot="1">
      <c r="A522" s="332"/>
      <c r="B522" s="324"/>
      <c r="C522" s="108" t="s">
        <v>42</v>
      </c>
      <c r="D522" s="107" t="s">
        <v>35</v>
      </c>
      <c r="E522" s="107" t="s">
        <v>35</v>
      </c>
      <c r="F522" s="109"/>
      <c r="G522" s="110"/>
      <c r="H522" s="107" t="s">
        <v>35</v>
      </c>
      <c r="I522" s="107" t="s">
        <v>35</v>
      </c>
      <c r="J522" s="64"/>
      <c r="K522" s="64"/>
    </row>
    <row r="523" spans="1:11" ht="15">
      <c r="A523" s="331">
        <v>11</v>
      </c>
      <c r="B523" s="328" t="s">
        <v>64</v>
      </c>
      <c r="C523" s="81" t="s">
        <v>70</v>
      </c>
      <c r="D523" s="111">
        <f>SUM(D524:D529)</f>
        <v>1243</v>
      </c>
      <c r="E523" s="111">
        <f>SUM(E524:E529)</f>
        <v>348</v>
      </c>
      <c r="F523" s="111">
        <f>F530</f>
        <v>0</v>
      </c>
      <c r="G523" s="111">
        <f>G530</f>
        <v>0</v>
      </c>
      <c r="H523" s="112">
        <f>SUM(H524:H529)</f>
        <v>0</v>
      </c>
      <c r="I523" s="112">
        <f>SUM(I524:I529)</f>
        <v>0</v>
      </c>
      <c r="J523" s="112">
        <f>J530</f>
        <v>0</v>
      </c>
      <c r="K523" s="112">
        <f>K530</f>
        <v>0</v>
      </c>
    </row>
    <row r="524" spans="1:11" ht="17.25" customHeight="1">
      <c r="A524" s="282"/>
      <c r="B524" s="323"/>
      <c r="C524" s="70" t="s">
        <v>34</v>
      </c>
      <c r="D524" s="78">
        <v>0</v>
      </c>
      <c r="E524" s="78">
        <v>0</v>
      </c>
      <c r="F524" s="101" t="s">
        <v>35</v>
      </c>
      <c r="G524" s="101" t="s">
        <v>35</v>
      </c>
      <c r="H524" s="64"/>
      <c r="I524" s="64"/>
      <c r="J524" s="101" t="s">
        <v>35</v>
      </c>
      <c r="K524" s="101" t="s">
        <v>35</v>
      </c>
    </row>
    <row r="525" spans="1:11" ht="30">
      <c r="A525" s="282"/>
      <c r="B525" s="323"/>
      <c r="C525" s="70" t="s">
        <v>36</v>
      </c>
      <c r="D525" s="78">
        <v>921</v>
      </c>
      <c r="E525" s="78">
        <v>299</v>
      </c>
      <c r="F525" s="101" t="s">
        <v>35</v>
      </c>
      <c r="G525" s="101" t="s">
        <v>35</v>
      </c>
      <c r="H525" s="64"/>
      <c r="I525" s="64"/>
      <c r="J525" s="101" t="s">
        <v>35</v>
      </c>
      <c r="K525" s="101" t="s">
        <v>35</v>
      </c>
    </row>
    <row r="526" spans="1:11" ht="30">
      <c r="A526" s="282"/>
      <c r="B526" s="323"/>
      <c r="C526" s="70" t="s">
        <v>37</v>
      </c>
      <c r="D526" s="78">
        <v>0</v>
      </c>
      <c r="E526" s="78">
        <v>0</v>
      </c>
      <c r="F526" s="101" t="s">
        <v>35</v>
      </c>
      <c r="G526" s="101" t="s">
        <v>35</v>
      </c>
      <c r="H526" s="64"/>
      <c r="I526" s="64"/>
      <c r="J526" s="101" t="s">
        <v>35</v>
      </c>
      <c r="K526" s="101" t="s">
        <v>35</v>
      </c>
    </row>
    <row r="527" spans="1:11" ht="15">
      <c r="A527" s="282"/>
      <c r="B527" s="323"/>
      <c r="C527" s="70" t="s">
        <v>38</v>
      </c>
      <c r="D527" s="78">
        <v>243</v>
      </c>
      <c r="E527" s="78">
        <v>37</v>
      </c>
      <c r="F527" s="101" t="s">
        <v>35</v>
      </c>
      <c r="G527" s="101" t="s">
        <v>35</v>
      </c>
      <c r="H527" s="64"/>
      <c r="I527" s="64"/>
      <c r="J527" s="101" t="s">
        <v>35</v>
      </c>
      <c r="K527" s="101" t="s">
        <v>35</v>
      </c>
    </row>
    <row r="528" spans="1:11" ht="45">
      <c r="A528" s="282"/>
      <c r="B528" s="323"/>
      <c r="C528" s="70" t="s">
        <v>39</v>
      </c>
      <c r="D528" s="78">
        <v>0</v>
      </c>
      <c r="E528" s="78">
        <v>0</v>
      </c>
      <c r="F528" s="101" t="s">
        <v>35</v>
      </c>
      <c r="G528" s="101" t="s">
        <v>35</v>
      </c>
      <c r="H528" s="64"/>
      <c r="I528" s="64"/>
      <c r="J528" s="101" t="s">
        <v>35</v>
      </c>
      <c r="K528" s="101" t="s">
        <v>35</v>
      </c>
    </row>
    <row r="529" spans="1:11" ht="45">
      <c r="A529" s="282"/>
      <c r="B529" s="323"/>
      <c r="C529" s="70" t="s">
        <v>40</v>
      </c>
      <c r="D529" s="78">
        <v>79</v>
      </c>
      <c r="E529" s="78">
        <v>12</v>
      </c>
      <c r="F529" s="101" t="s">
        <v>35</v>
      </c>
      <c r="G529" s="101" t="s">
        <v>35</v>
      </c>
      <c r="H529" s="64"/>
      <c r="I529" s="64"/>
      <c r="J529" s="101" t="s">
        <v>35</v>
      </c>
      <c r="K529" s="101" t="s">
        <v>35</v>
      </c>
    </row>
    <row r="530" spans="1:11" ht="30">
      <c r="A530" s="282"/>
      <c r="B530" s="323"/>
      <c r="C530" s="106" t="s">
        <v>41</v>
      </c>
      <c r="D530" s="107" t="s">
        <v>35</v>
      </c>
      <c r="E530" s="107" t="s">
        <v>35</v>
      </c>
      <c r="F530" s="78"/>
      <c r="G530" s="78"/>
      <c r="H530" s="107" t="s">
        <v>35</v>
      </c>
      <c r="I530" s="107" t="s">
        <v>35</v>
      </c>
      <c r="J530" s="64"/>
      <c r="K530" s="64"/>
    </row>
    <row r="531" spans="1:11" ht="15.75" thickBot="1">
      <c r="A531" s="332"/>
      <c r="B531" s="324"/>
      <c r="C531" s="108" t="s">
        <v>42</v>
      </c>
      <c r="D531" s="107" t="s">
        <v>35</v>
      </c>
      <c r="E531" s="107" t="s">
        <v>35</v>
      </c>
      <c r="F531" s="109"/>
      <c r="G531" s="110"/>
      <c r="H531" s="107" t="s">
        <v>35</v>
      </c>
      <c r="I531" s="107" t="s">
        <v>35</v>
      </c>
      <c r="J531" s="64"/>
      <c r="K531" s="64"/>
    </row>
    <row r="532" spans="1:11" ht="15">
      <c r="A532" s="331">
        <v>12</v>
      </c>
      <c r="B532" s="328" t="s">
        <v>72</v>
      </c>
      <c r="C532" s="81" t="s">
        <v>70</v>
      </c>
      <c r="D532" s="111">
        <f>SUM(D533:D538)</f>
        <v>1079</v>
      </c>
      <c r="E532" s="111">
        <f>SUM(E533:E538)</f>
        <v>322</v>
      </c>
      <c r="F532" s="111">
        <f>F539</f>
        <v>0</v>
      </c>
      <c r="G532" s="111">
        <f>G539</f>
        <v>0</v>
      </c>
      <c r="H532" s="112">
        <f>SUM(H533:H538)</f>
        <v>0</v>
      </c>
      <c r="I532" s="112">
        <f>SUM(I533:I538)</f>
        <v>0</v>
      </c>
      <c r="J532" s="112">
        <f>J539</f>
        <v>0</v>
      </c>
      <c r="K532" s="112">
        <f>K539</f>
        <v>0</v>
      </c>
    </row>
    <row r="533" spans="1:11" ht="30">
      <c r="A533" s="282"/>
      <c r="B533" s="323"/>
      <c r="C533" s="70" t="s">
        <v>34</v>
      </c>
      <c r="D533" s="78">
        <v>51</v>
      </c>
      <c r="E533" s="78">
        <v>138</v>
      </c>
      <c r="F533" s="101" t="s">
        <v>35</v>
      </c>
      <c r="G533" s="101" t="s">
        <v>35</v>
      </c>
      <c r="H533" s="64"/>
      <c r="I533" s="64"/>
      <c r="J533" s="101" t="s">
        <v>35</v>
      </c>
      <c r="K533" s="101" t="s">
        <v>35</v>
      </c>
    </row>
    <row r="534" spans="1:11" ht="30">
      <c r="A534" s="282"/>
      <c r="B534" s="323"/>
      <c r="C534" s="70" t="s">
        <v>36</v>
      </c>
      <c r="D534" s="78">
        <v>542</v>
      </c>
      <c r="E534" s="78">
        <v>164</v>
      </c>
      <c r="F534" s="101" t="s">
        <v>35</v>
      </c>
      <c r="G534" s="101" t="s">
        <v>35</v>
      </c>
      <c r="H534" s="64"/>
      <c r="I534" s="64"/>
      <c r="J534" s="101" t="s">
        <v>35</v>
      </c>
      <c r="K534" s="101" t="s">
        <v>35</v>
      </c>
    </row>
    <row r="535" spans="1:11" ht="30">
      <c r="A535" s="282"/>
      <c r="B535" s="323"/>
      <c r="C535" s="70" t="s">
        <v>37</v>
      </c>
      <c r="D535" s="78">
        <v>0</v>
      </c>
      <c r="E535" s="78">
        <v>0</v>
      </c>
      <c r="F535" s="101" t="s">
        <v>35</v>
      </c>
      <c r="G535" s="101" t="s">
        <v>35</v>
      </c>
      <c r="H535" s="64"/>
      <c r="I535" s="64"/>
      <c r="J535" s="101" t="s">
        <v>35</v>
      </c>
      <c r="K535" s="101" t="s">
        <v>35</v>
      </c>
    </row>
    <row r="536" spans="1:11" ht="15">
      <c r="A536" s="282"/>
      <c r="B536" s="323"/>
      <c r="C536" s="70" t="s">
        <v>38</v>
      </c>
      <c r="D536" s="78">
        <v>434</v>
      </c>
      <c r="E536" s="78">
        <v>18</v>
      </c>
      <c r="F536" s="101" t="s">
        <v>35</v>
      </c>
      <c r="G536" s="101" t="s">
        <v>35</v>
      </c>
      <c r="H536" s="64"/>
      <c r="I536" s="64"/>
      <c r="J536" s="101" t="s">
        <v>35</v>
      </c>
      <c r="K536" s="101" t="s">
        <v>35</v>
      </c>
    </row>
    <row r="537" spans="1:11" ht="45">
      <c r="A537" s="282"/>
      <c r="B537" s="323"/>
      <c r="C537" s="70" t="s">
        <v>39</v>
      </c>
      <c r="D537" s="78">
        <v>7</v>
      </c>
      <c r="E537" s="78">
        <v>0</v>
      </c>
      <c r="F537" s="101" t="s">
        <v>35</v>
      </c>
      <c r="G537" s="101" t="s">
        <v>35</v>
      </c>
      <c r="H537" s="64"/>
      <c r="I537" s="64"/>
      <c r="J537" s="101" t="s">
        <v>35</v>
      </c>
      <c r="K537" s="101" t="s">
        <v>35</v>
      </c>
    </row>
    <row r="538" spans="1:11" ht="45">
      <c r="A538" s="282"/>
      <c r="B538" s="323"/>
      <c r="C538" s="70" t="s">
        <v>40</v>
      </c>
      <c r="D538" s="78">
        <v>45</v>
      </c>
      <c r="E538" s="78">
        <v>2</v>
      </c>
      <c r="F538" s="101" t="s">
        <v>35</v>
      </c>
      <c r="G538" s="101" t="s">
        <v>35</v>
      </c>
      <c r="H538" s="64"/>
      <c r="I538" s="64"/>
      <c r="J538" s="101" t="s">
        <v>35</v>
      </c>
      <c r="K538" s="101" t="s">
        <v>35</v>
      </c>
    </row>
    <row r="539" spans="1:11" ht="30">
      <c r="A539" s="282"/>
      <c r="B539" s="323"/>
      <c r="C539" s="106" t="s">
        <v>41</v>
      </c>
      <c r="D539" s="107" t="s">
        <v>35</v>
      </c>
      <c r="E539" s="107" t="s">
        <v>35</v>
      </c>
      <c r="F539" s="78"/>
      <c r="G539" s="78"/>
      <c r="H539" s="107" t="s">
        <v>35</v>
      </c>
      <c r="I539" s="107" t="s">
        <v>35</v>
      </c>
      <c r="J539" s="64"/>
      <c r="K539" s="64"/>
    </row>
    <row r="540" spans="1:11" ht="15.75" thickBot="1">
      <c r="A540" s="332"/>
      <c r="B540" s="324"/>
      <c r="C540" s="108" t="s">
        <v>42</v>
      </c>
      <c r="D540" s="107" t="s">
        <v>35</v>
      </c>
      <c r="E540" s="107" t="s">
        <v>35</v>
      </c>
      <c r="F540" s="109"/>
      <c r="G540" s="110"/>
      <c r="H540" s="107" t="s">
        <v>35</v>
      </c>
      <c r="I540" s="107" t="s">
        <v>35</v>
      </c>
      <c r="J540" s="64"/>
      <c r="K540" s="64"/>
    </row>
    <row r="541" spans="1:11" ht="15">
      <c r="A541" s="331">
        <v>13</v>
      </c>
      <c r="B541" s="328" t="s">
        <v>84</v>
      </c>
      <c r="C541" s="81" t="s">
        <v>70</v>
      </c>
      <c r="D541" s="111">
        <f>SUM(D542:D547)</f>
        <v>1113</v>
      </c>
      <c r="E541" s="111">
        <f>SUM(E542:E547)</f>
        <v>4</v>
      </c>
      <c r="F541" s="111">
        <f>F548</f>
        <v>0</v>
      </c>
      <c r="G541" s="111">
        <f>G548</f>
        <v>0</v>
      </c>
      <c r="H541" s="112">
        <f>SUM(H542:H547)</f>
        <v>0</v>
      </c>
      <c r="I541" s="112">
        <f>SUM(I542:I547)</f>
        <v>0</v>
      </c>
      <c r="J541" s="112">
        <f>J548</f>
        <v>0</v>
      </c>
      <c r="K541" s="112">
        <f>K548</f>
        <v>0</v>
      </c>
    </row>
    <row r="542" spans="1:11" ht="30">
      <c r="A542" s="282"/>
      <c r="B542" s="323"/>
      <c r="C542" s="70" t="s">
        <v>34</v>
      </c>
      <c r="D542" s="78">
        <v>0</v>
      </c>
      <c r="E542" s="78">
        <v>0</v>
      </c>
      <c r="F542" s="101" t="s">
        <v>35</v>
      </c>
      <c r="G542" s="101" t="s">
        <v>35</v>
      </c>
      <c r="H542" s="64"/>
      <c r="I542" s="64"/>
      <c r="J542" s="101" t="s">
        <v>35</v>
      </c>
      <c r="K542" s="101" t="s">
        <v>35</v>
      </c>
    </row>
    <row r="543" spans="1:11" ht="30">
      <c r="A543" s="282"/>
      <c r="B543" s="323"/>
      <c r="C543" s="70" t="s">
        <v>36</v>
      </c>
      <c r="D543" s="78">
        <v>945</v>
      </c>
      <c r="E543" s="78">
        <v>4</v>
      </c>
      <c r="F543" s="101" t="s">
        <v>35</v>
      </c>
      <c r="G543" s="101" t="s">
        <v>35</v>
      </c>
      <c r="H543" s="64"/>
      <c r="I543" s="64"/>
      <c r="J543" s="101" t="s">
        <v>35</v>
      </c>
      <c r="K543" s="101" t="s">
        <v>35</v>
      </c>
    </row>
    <row r="544" spans="1:11" ht="30">
      <c r="A544" s="282"/>
      <c r="B544" s="323"/>
      <c r="C544" s="70" t="s">
        <v>37</v>
      </c>
      <c r="D544" s="78">
        <v>0</v>
      </c>
      <c r="E544" s="78">
        <v>0</v>
      </c>
      <c r="F544" s="101" t="s">
        <v>35</v>
      </c>
      <c r="G544" s="101" t="s">
        <v>35</v>
      </c>
      <c r="H544" s="64"/>
      <c r="I544" s="64"/>
      <c r="J544" s="101" t="s">
        <v>35</v>
      </c>
      <c r="K544" s="101" t="s">
        <v>35</v>
      </c>
    </row>
    <row r="545" spans="1:11" ht="15">
      <c r="A545" s="282"/>
      <c r="B545" s="323"/>
      <c r="C545" s="70" t="s">
        <v>38</v>
      </c>
      <c r="D545" s="78">
        <v>158</v>
      </c>
      <c r="E545" s="78">
        <v>0</v>
      </c>
      <c r="F545" s="101" t="s">
        <v>35</v>
      </c>
      <c r="G545" s="101" t="s">
        <v>35</v>
      </c>
      <c r="H545" s="64"/>
      <c r="I545" s="64"/>
      <c r="J545" s="101" t="s">
        <v>35</v>
      </c>
      <c r="K545" s="101" t="s">
        <v>35</v>
      </c>
    </row>
    <row r="546" spans="1:11" ht="45">
      <c r="A546" s="282"/>
      <c r="B546" s="323"/>
      <c r="C546" s="70" t="s">
        <v>39</v>
      </c>
      <c r="D546" s="78">
        <v>0</v>
      </c>
      <c r="E546" s="78">
        <v>0</v>
      </c>
      <c r="F546" s="101" t="s">
        <v>35</v>
      </c>
      <c r="G546" s="101" t="s">
        <v>35</v>
      </c>
      <c r="H546" s="64"/>
      <c r="I546" s="64"/>
      <c r="J546" s="101" t="s">
        <v>35</v>
      </c>
      <c r="K546" s="101" t="s">
        <v>35</v>
      </c>
    </row>
    <row r="547" spans="1:11" ht="45">
      <c r="A547" s="282"/>
      <c r="B547" s="323"/>
      <c r="C547" s="70" t="s">
        <v>40</v>
      </c>
      <c r="D547" s="78">
        <v>10</v>
      </c>
      <c r="E547" s="78">
        <v>0</v>
      </c>
      <c r="F547" s="101" t="s">
        <v>35</v>
      </c>
      <c r="G547" s="101" t="s">
        <v>35</v>
      </c>
      <c r="H547" s="64"/>
      <c r="I547" s="64"/>
      <c r="J547" s="101" t="s">
        <v>35</v>
      </c>
      <c r="K547" s="101" t="s">
        <v>35</v>
      </c>
    </row>
    <row r="548" spans="1:11" ht="30">
      <c r="A548" s="282"/>
      <c r="B548" s="323"/>
      <c r="C548" s="106" t="s">
        <v>41</v>
      </c>
      <c r="D548" s="107" t="s">
        <v>35</v>
      </c>
      <c r="E548" s="107" t="s">
        <v>35</v>
      </c>
      <c r="F548" s="78"/>
      <c r="G548" s="78"/>
      <c r="H548" s="107" t="s">
        <v>35</v>
      </c>
      <c r="I548" s="107" t="s">
        <v>35</v>
      </c>
      <c r="J548" s="64"/>
      <c r="K548" s="64"/>
    </row>
    <row r="549" spans="1:11" ht="15.75" thickBot="1">
      <c r="A549" s="332"/>
      <c r="B549" s="324"/>
      <c r="C549" s="108" t="s">
        <v>42</v>
      </c>
      <c r="D549" s="107" t="s">
        <v>35</v>
      </c>
      <c r="E549" s="107" t="s">
        <v>35</v>
      </c>
      <c r="F549" s="109"/>
      <c r="G549" s="110"/>
      <c r="H549" s="107" t="s">
        <v>35</v>
      </c>
      <c r="I549" s="107" t="s">
        <v>35</v>
      </c>
      <c r="J549" s="64"/>
      <c r="K549" s="64"/>
    </row>
    <row r="550" spans="1:11" ht="15">
      <c r="A550" s="331">
        <v>14</v>
      </c>
      <c r="B550" s="328" t="s">
        <v>73</v>
      </c>
      <c r="C550" s="81" t="s">
        <v>70</v>
      </c>
      <c r="D550" s="111">
        <f>SUM(D551:D556)</f>
        <v>1263</v>
      </c>
      <c r="E550" s="111">
        <f>SUM(E551:E556)</f>
        <v>48</v>
      </c>
      <c r="F550" s="111">
        <f>F557</f>
        <v>0</v>
      </c>
      <c r="G550" s="111">
        <f>G557</f>
        <v>0</v>
      </c>
      <c r="H550" s="112">
        <f>SUM(H551:H556)</f>
        <v>0</v>
      </c>
      <c r="I550" s="112">
        <f>SUM(I551:I556)</f>
        <v>0</v>
      </c>
      <c r="J550" s="112">
        <f>J557</f>
        <v>0</v>
      </c>
      <c r="K550" s="112">
        <f>K557</f>
        <v>0</v>
      </c>
    </row>
    <row r="551" spans="1:11" ht="30">
      <c r="A551" s="282"/>
      <c r="B551" s="323"/>
      <c r="C551" s="70" t="s">
        <v>34</v>
      </c>
      <c r="D551" s="224">
        <v>0</v>
      </c>
      <c r="E551" s="224">
        <v>0</v>
      </c>
      <c r="F551" s="101" t="s">
        <v>35</v>
      </c>
      <c r="G551" s="101" t="s">
        <v>35</v>
      </c>
      <c r="H551" s="64"/>
      <c r="I551" s="64"/>
      <c r="J551" s="101" t="s">
        <v>35</v>
      </c>
      <c r="K551" s="101" t="s">
        <v>35</v>
      </c>
    </row>
    <row r="552" spans="1:11" ht="30">
      <c r="A552" s="282"/>
      <c r="B552" s="323"/>
      <c r="C552" s="70" t="s">
        <v>36</v>
      </c>
      <c r="D552" s="224">
        <v>534</v>
      </c>
      <c r="E552" s="224">
        <v>0</v>
      </c>
      <c r="F552" s="101" t="s">
        <v>35</v>
      </c>
      <c r="G552" s="101" t="s">
        <v>35</v>
      </c>
      <c r="H552" s="64"/>
      <c r="I552" s="64"/>
      <c r="J552" s="101" t="s">
        <v>35</v>
      </c>
      <c r="K552" s="101" t="s">
        <v>35</v>
      </c>
    </row>
    <row r="553" spans="1:11" ht="30">
      <c r="A553" s="282"/>
      <c r="B553" s="323"/>
      <c r="C553" s="70" t="s">
        <v>37</v>
      </c>
      <c r="D553" s="224">
        <v>0</v>
      </c>
      <c r="E553" s="224">
        <v>0</v>
      </c>
      <c r="F553" s="101" t="s">
        <v>35</v>
      </c>
      <c r="G553" s="101" t="s">
        <v>35</v>
      </c>
      <c r="H553" s="64"/>
      <c r="I553" s="64"/>
      <c r="J553" s="101" t="s">
        <v>35</v>
      </c>
      <c r="K553" s="101" t="s">
        <v>35</v>
      </c>
    </row>
    <row r="554" spans="1:11" ht="15">
      <c r="A554" s="282"/>
      <c r="B554" s="323"/>
      <c r="C554" s="70" t="s">
        <v>38</v>
      </c>
      <c r="D554" s="224">
        <v>607</v>
      </c>
      <c r="E554" s="224">
        <v>0</v>
      </c>
      <c r="F554" s="101" t="s">
        <v>35</v>
      </c>
      <c r="G554" s="101" t="s">
        <v>35</v>
      </c>
      <c r="H554" s="64"/>
      <c r="I554" s="64"/>
      <c r="J554" s="101" t="s">
        <v>35</v>
      </c>
      <c r="K554" s="101" t="s">
        <v>35</v>
      </c>
    </row>
    <row r="555" spans="1:11" ht="45">
      <c r="A555" s="282"/>
      <c r="B555" s="323"/>
      <c r="C555" s="70" t="s">
        <v>39</v>
      </c>
      <c r="D555" s="224">
        <v>85</v>
      </c>
      <c r="E555" s="224">
        <v>38</v>
      </c>
      <c r="F555" s="101" t="s">
        <v>35</v>
      </c>
      <c r="G555" s="101" t="s">
        <v>35</v>
      </c>
      <c r="H555" s="64"/>
      <c r="I555" s="64"/>
      <c r="J555" s="101" t="s">
        <v>35</v>
      </c>
      <c r="K555" s="101" t="s">
        <v>35</v>
      </c>
    </row>
    <row r="556" spans="1:11" ht="45">
      <c r="A556" s="282"/>
      <c r="B556" s="323"/>
      <c r="C556" s="70" t="s">
        <v>40</v>
      </c>
      <c r="D556" s="224">
        <v>37</v>
      </c>
      <c r="E556" s="224">
        <v>10</v>
      </c>
      <c r="F556" s="101" t="s">
        <v>35</v>
      </c>
      <c r="G556" s="101" t="s">
        <v>35</v>
      </c>
      <c r="H556" s="64"/>
      <c r="I556" s="64"/>
      <c r="J556" s="101" t="s">
        <v>35</v>
      </c>
      <c r="K556" s="101" t="s">
        <v>35</v>
      </c>
    </row>
    <row r="557" spans="1:11" ht="30">
      <c r="A557" s="282"/>
      <c r="B557" s="323"/>
      <c r="C557" s="106" t="s">
        <v>41</v>
      </c>
      <c r="D557" s="107" t="s">
        <v>35</v>
      </c>
      <c r="E557" s="107" t="s">
        <v>35</v>
      </c>
      <c r="F557" s="78"/>
      <c r="G557" s="78"/>
      <c r="H557" s="107" t="s">
        <v>35</v>
      </c>
      <c r="I557" s="107" t="s">
        <v>35</v>
      </c>
      <c r="J557" s="64"/>
      <c r="K557" s="64"/>
    </row>
    <row r="558" spans="1:11" ht="15.75" thickBot="1">
      <c r="A558" s="332"/>
      <c r="B558" s="324"/>
      <c r="C558" s="108" t="s">
        <v>42</v>
      </c>
      <c r="D558" s="107" t="s">
        <v>35</v>
      </c>
      <c r="E558" s="107" t="s">
        <v>35</v>
      </c>
      <c r="F558" s="109"/>
      <c r="G558" s="110"/>
      <c r="H558" s="107" t="s">
        <v>35</v>
      </c>
      <c r="I558" s="107" t="s">
        <v>35</v>
      </c>
      <c r="J558" s="64"/>
      <c r="K558" s="64"/>
    </row>
    <row r="559" spans="1:11" ht="15">
      <c r="A559" s="331">
        <v>15</v>
      </c>
      <c r="B559" s="328" t="s">
        <v>85</v>
      </c>
      <c r="C559" s="81" t="s">
        <v>70</v>
      </c>
      <c r="D559" s="111">
        <f>SUM(D560:D565)</f>
        <v>1901</v>
      </c>
      <c r="E559" s="111">
        <f>SUM(E560:E565)</f>
        <v>17</v>
      </c>
      <c r="F559" s="111">
        <f>F566</f>
        <v>0</v>
      </c>
      <c r="G559" s="111">
        <f>G566</f>
        <v>0</v>
      </c>
      <c r="H559" s="112">
        <f>SUM(H560:H565)</f>
        <v>0</v>
      </c>
      <c r="I559" s="112">
        <f>SUM(I560:I565)</f>
        <v>0</v>
      </c>
      <c r="J559" s="112">
        <f>J566</f>
        <v>0</v>
      </c>
      <c r="K559" s="112">
        <f>K566</f>
        <v>0</v>
      </c>
    </row>
    <row r="560" spans="1:11" ht="30">
      <c r="A560" s="282"/>
      <c r="B560" s="323"/>
      <c r="C560" s="70" t="s">
        <v>34</v>
      </c>
      <c r="D560" s="78">
        <v>25</v>
      </c>
      <c r="E560" s="78">
        <v>0</v>
      </c>
      <c r="F560" s="101" t="s">
        <v>35</v>
      </c>
      <c r="G560" s="101" t="s">
        <v>35</v>
      </c>
      <c r="H560" s="64"/>
      <c r="I560" s="64"/>
      <c r="J560" s="101" t="s">
        <v>35</v>
      </c>
      <c r="K560" s="101" t="s">
        <v>35</v>
      </c>
    </row>
    <row r="561" spans="1:11" ht="30">
      <c r="A561" s="282"/>
      <c r="B561" s="323"/>
      <c r="C561" s="70" t="s">
        <v>36</v>
      </c>
      <c r="D561" s="78">
        <v>597</v>
      </c>
      <c r="E561" s="78">
        <v>0</v>
      </c>
      <c r="F561" s="101" t="s">
        <v>35</v>
      </c>
      <c r="G561" s="101" t="s">
        <v>35</v>
      </c>
      <c r="H561" s="64"/>
      <c r="I561" s="64"/>
      <c r="J561" s="101" t="s">
        <v>35</v>
      </c>
      <c r="K561" s="101" t="s">
        <v>35</v>
      </c>
    </row>
    <row r="562" spans="1:11" ht="30">
      <c r="A562" s="282"/>
      <c r="B562" s="323"/>
      <c r="C562" s="70" t="s">
        <v>37</v>
      </c>
      <c r="D562" s="78">
        <v>0</v>
      </c>
      <c r="E562" s="78">
        <v>0</v>
      </c>
      <c r="F562" s="101" t="s">
        <v>35</v>
      </c>
      <c r="G562" s="101" t="s">
        <v>35</v>
      </c>
      <c r="H562" s="64"/>
      <c r="I562" s="64"/>
      <c r="J562" s="101" t="s">
        <v>35</v>
      </c>
      <c r="K562" s="101" t="s">
        <v>35</v>
      </c>
    </row>
    <row r="563" spans="1:11" ht="15">
      <c r="A563" s="282"/>
      <c r="B563" s="323"/>
      <c r="C563" s="70" t="s">
        <v>38</v>
      </c>
      <c r="D563" s="78">
        <v>1120</v>
      </c>
      <c r="E563" s="78">
        <v>3</v>
      </c>
      <c r="F563" s="101" t="s">
        <v>35</v>
      </c>
      <c r="G563" s="101" t="s">
        <v>35</v>
      </c>
      <c r="H563" s="64"/>
      <c r="I563" s="64"/>
      <c r="J563" s="101" t="s">
        <v>35</v>
      </c>
      <c r="K563" s="101" t="s">
        <v>35</v>
      </c>
    </row>
    <row r="564" spans="1:11" ht="45">
      <c r="A564" s="282"/>
      <c r="B564" s="323"/>
      <c r="C564" s="70" t="s">
        <v>39</v>
      </c>
      <c r="D564" s="78">
        <v>2</v>
      </c>
      <c r="E564" s="78">
        <v>0</v>
      </c>
      <c r="F564" s="101" t="s">
        <v>35</v>
      </c>
      <c r="G564" s="101" t="s">
        <v>35</v>
      </c>
      <c r="H564" s="64"/>
      <c r="I564" s="64"/>
      <c r="J564" s="101" t="s">
        <v>35</v>
      </c>
      <c r="K564" s="101" t="s">
        <v>35</v>
      </c>
    </row>
    <row r="565" spans="1:11" ht="45">
      <c r="A565" s="282"/>
      <c r="B565" s="323"/>
      <c r="C565" s="70" t="s">
        <v>40</v>
      </c>
      <c r="D565" s="78">
        <v>157</v>
      </c>
      <c r="E565" s="78">
        <v>14</v>
      </c>
      <c r="F565" s="101" t="s">
        <v>35</v>
      </c>
      <c r="G565" s="101" t="s">
        <v>35</v>
      </c>
      <c r="H565" s="64"/>
      <c r="I565" s="64"/>
      <c r="J565" s="101" t="s">
        <v>35</v>
      </c>
      <c r="K565" s="101" t="s">
        <v>35</v>
      </c>
    </row>
    <row r="566" spans="1:11" ht="30">
      <c r="A566" s="282"/>
      <c r="B566" s="323"/>
      <c r="C566" s="106" t="s">
        <v>41</v>
      </c>
      <c r="D566" s="107" t="s">
        <v>35</v>
      </c>
      <c r="E566" s="107" t="s">
        <v>35</v>
      </c>
      <c r="F566" s="78"/>
      <c r="G566" s="78"/>
      <c r="H566" s="107" t="s">
        <v>35</v>
      </c>
      <c r="I566" s="107" t="s">
        <v>35</v>
      </c>
      <c r="J566" s="64"/>
      <c r="K566" s="64"/>
    </row>
    <row r="567" spans="1:11" ht="15.75" thickBot="1">
      <c r="A567" s="332"/>
      <c r="B567" s="324"/>
      <c r="C567" s="108" t="s">
        <v>42</v>
      </c>
      <c r="D567" s="107" t="s">
        <v>35</v>
      </c>
      <c r="E567" s="107" t="s">
        <v>35</v>
      </c>
      <c r="F567" s="109"/>
      <c r="G567" s="110"/>
      <c r="H567" s="107" t="s">
        <v>35</v>
      </c>
      <c r="I567" s="107" t="s">
        <v>35</v>
      </c>
      <c r="J567" s="64"/>
      <c r="K567" s="64"/>
    </row>
    <row r="568" spans="1:11" ht="15">
      <c r="A568" s="331">
        <v>16</v>
      </c>
      <c r="B568" s="328" t="s">
        <v>67</v>
      </c>
      <c r="C568" s="81" t="s">
        <v>70</v>
      </c>
      <c r="D568" s="111">
        <f>SUM(D569:D574)</f>
        <v>819</v>
      </c>
      <c r="E568" s="111">
        <f>SUM(E569:E574)</f>
        <v>19</v>
      </c>
      <c r="F568" s="111">
        <f>F575</f>
        <v>0</v>
      </c>
      <c r="G568" s="111">
        <f>G575</f>
        <v>0</v>
      </c>
      <c r="H568" s="112">
        <f>SUM(H569:H574)</f>
        <v>0</v>
      </c>
      <c r="I568" s="112">
        <f>SUM(I569:I574)</f>
        <v>0</v>
      </c>
      <c r="J568" s="112">
        <f>J575</f>
        <v>0</v>
      </c>
      <c r="K568" s="112">
        <f>K575</f>
        <v>0</v>
      </c>
    </row>
    <row r="569" spans="1:11" ht="30">
      <c r="A569" s="282"/>
      <c r="B569" s="323"/>
      <c r="C569" s="70" t="s">
        <v>34</v>
      </c>
      <c r="D569" s="78">
        <v>68</v>
      </c>
      <c r="E569" s="78">
        <v>0</v>
      </c>
      <c r="F569" s="101" t="s">
        <v>35</v>
      </c>
      <c r="G569" s="101" t="s">
        <v>35</v>
      </c>
      <c r="H569" s="64"/>
      <c r="I569" s="64"/>
      <c r="J569" s="101" t="s">
        <v>35</v>
      </c>
      <c r="K569" s="101" t="s">
        <v>35</v>
      </c>
    </row>
    <row r="570" spans="1:11" ht="30">
      <c r="A570" s="282"/>
      <c r="B570" s="323"/>
      <c r="C570" s="70" t="s">
        <v>36</v>
      </c>
      <c r="D570" s="78">
        <v>269</v>
      </c>
      <c r="E570" s="78">
        <v>19</v>
      </c>
      <c r="F570" s="101" t="s">
        <v>35</v>
      </c>
      <c r="G570" s="101" t="s">
        <v>35</v>
      </c>
      <c r="H570" s="64"/>
      <c r="I570" s="64"/>
      <c r="J570" s="101" t="s">
        <v>35</v>
      </c>
      <c r="K570" s="101" t="s">
        <v>35</v>
      </c>
    </row>
    <row r="571" spans="1:11" ht="30">
      <c r="A571" s="282"/>
      <c r="B571" s="323"/>
      <c r="C571" s="70" t="s">
        <v>37</v>
      </c>
      <c r="D571" s="78">
        <v>0</v>
      </c>
      <c r="E571" s="78">
        <v>0</v>
      </c>
      <c r="F571" s="101" t="s">
        <v>35</v>
      </c>
      <c r="G571" s="101" t="s">
        <v>35</v>
      </c>
      <c r="H571" s="64"/>
      <c r="I571" s="64"/>
      <c r="J571" s="101" t="s">
        <v>35</v>
      </c>
      <c r="K571" s="101" t="s">
        <v>35</v>
      </c>
    </row>
    <row r="572" spans="1:11" ht="15">
      <c r="A572" s="282"/>
      <c r="B572" s="323"/>
      <c r="C572" s="70" t="s">
        <v>38</v>
      </c>
      <c r="D572" s="78">
        <v>354</v>
      </c>
      <c r="E572" s="78">
        <v>0</v>
      </c>
      <c r="F572" s="101" t="s">
        <v>35</v>
      </c>
      <c r="G572" s="101" t="s">
        <v>35</v>
      </c>
      <c r="H572" s="64"/>
      <c r="I572" s="64"/>
      <c r="J572" s="101" t="s">
        <v>35</v>
      </c>
      <c r="K572" s="101" t="s">
        <v>35</v>
      </c>
    </row>
    <row r="573" spans="1:11" ht="45">
      <c r="A573" s="282"/>
      <c r="B573" s="323"/>
      <c r="C573" s="70" t="s">
        <v>39</v>
      </c>
      <c r="D573" s="78">
        <v>0</v>
      </c>
      <c r="E573" s="78">
        <v>0</v>
      </c>
      <c r="F573" s="101" t="s">
        <v>35</v>
      </c>
      <c r="G573" s="101" t="s">
        <v>35</v>
      </c>
      <c r="H573" s="64"/>
      <c r="I573" s="64"/>
      <c r="J573" s="101" t="s">
        <v>35</v>
      </c>
      <c r="K573" s="101" t="s">
        <v>35</v>
      </c>
    </row>
    <row r="574" spans="1:11" ht="45">
      <c r="A574" s="282"/>
      <c r="B574" s="323"/>
      <c r="C574" s="70" t="s">
        <v>40</v>
      </c>
      <c r="D574" s="78">
        <v>128</v>
      </c>
      <c r="E574" s="78">
        <v>0</v>
      </c>
      <c r="F574" s="101" t="s">
        <v>35</v>
      </c>
      <c r="G574" s="101" t="s">
        <v>35</v>
      </c>
      <c r="H574" s="64"/>
      <c r="I574" s="64"/>
      <c r="J574" s="101" t="s">
        <v>35</v>
      </c>
      <c r="K574" s="101" t="s">
        <v>35</v>
      </c>
    </row>
    <row r="575" spans="1:11" ht="30">
      <c r="A575" s="282"/>
      <c r="B575" s="323"/>
      <c r="C575" s="106" t="s">
        <v>41</v>
      </c>
      <c r="D575" s="107" t="s">
        <v>35</v>
      </c>
      <c r="E575" s="107" t="s">
        <v>35</v>
      </c>
      <c r="F575" s="78"/>
      <c r="G575" s="78"/>
      <c r="H575" s="107" t="s">
        <v>35</v>
      </c>
      <c r="I575" s="107" t="s">
        <v>35</v>
      </c>
      <c r="J575" s="64"/>
      <c r="K575" s="64"/>
    </row>
    <row r="576" spans="1:11" ht="15.75" thickBot="1">
      <c r="A576" s="332"/>
      <c r="B576" s="324"/>
      <c r="C576" s="108" t="s">
        <v>42</v>
      </c>
      <c r="D576" s="107" t="s">
        <v>35</v>
      </c>
      <c r="E576" s="107" t="s">
        <v>35</v>
      </c>
      <c r="F576" s="109"/>
      <c r="G576" s="110"/>
      <c r="H576" s="107" t="s">
        <v>35</v>
      </c>
      <c r="I576" s="107" t="s">
        <v>35</v>
      </c>
      <c r="J576" s="64"/>
      <c r="K576" s="64"/>
    </row>
    <row r="577" spans="1:11" ht="15">
      <c r="A577" s="331">
        <v>17</v>
      </c>
      <c r="B577" s="328" t="s">
        <v>146</v>
      </c>
      <c r="C577" s="81" t="s">
        <v>70</v>
      </c>
      <c r="D577" s="111">
        <f>SUM(D578:D583)</f>
        <v>676</v>
      </c>
      <c r="E577" s="111">
        <f>SUM(E578:E583)</f>
        <v>79</v>
      </c>
      <c r="F577" s="111">
        <f>F584</f>
        <v>0</v>
      </c>
      <c r="G577" s="111">
        <f>G584</f>
        <v>0</v>
      </c>
      <c r="H577" s="112">
        <f>SUM(H578:H583)</f>
        <v>0</v>
      </c>
      <c r="I577" s="112">
        <f>SUM(I578:I583)</f>
        <v>0</v>
      </c>
      <c r="J577" s="112">
        <f>J584</f>
        <v>0</v>
      </c>
      <c r="K577" s="112">
        <f>K584</f>
        <v>0</v>
      </c>
    </row>
    <row r="578" spans="1:11" ht="30">
      <c r="A578" s="282"/>
      <c r="B578" s="323"/>
      <c r="C578" s="70" t="s">
        <v>34</v>
      </c>
      <c r="D578" s="78">
        <v>12</v>
      </c>
      <c r="E578" s="78">
        <v>28</v>
      </c>
      <c r="F578" s="101" t="s">
        <v>35</v>
      </c>
      <c r="G578" s="101" t="s">
        <v>35</v>
      </c>
      <c r="H578" s="64"/>
      <c r="I578" s="64"/>
      <c r="J578" s="101" t="s">
        <v>35</v>
      </c>
      <c r="K578" s="101" t="s">
        <v>35</v>
      </c>
    </row>
    <row r="579" spans="1:11" ht="30">
      <c r="A579" s="282"/>
      <c r="B579" s="323"/>
      <c r="C579" s="70" t="s">
        <v>36</v>
      </c>
      <c r="D579" s="78">
        <v>171</v>
      </c>
      <c r="E579" s="78">
        <v>49</v>
      </c>
      <c r="F579" s="101" t="s">
        <v>35</v>
      </c>
      <c r="G579" s="101" t="s">
        <v>35</v>
      </c>
      <c r="H579" s="64"/>
      <c r="I579" s="64"/>
      <c r="J579" s="101" t="s">
        <v>35</v>
      </c>
      <c r="K579" s="101" t="s">
        <v>35</v>
      </c>
    </row>
    <row r="580" spans="1:11" ht="30">
      <c r="A580" s="282"/>
      <c r="B580" s="323"/>
      <c r="C580" s="70" t="s">
        <v>37</v>
      </c>
      <c r="D580" s="78">
        <v>0</v>
      </c>
      <c r="E580" s="78">
        <v>0</v>
      </c>
      <c r="F580" s="101" t="s">
        <v>35</v>
      </c>
      <c r="G580" s="101" t="s">
        <v>35</v>
      </c>
      <c r="H580" s="64"/>
      <c r="I580" s="64"/>
      <c r="J580" s="101" t="s">
        <v>35</v>
      </c>
      <c r="K580" s="101" t="s">
        <v>35</v>
      </c>
    </row>
    <row r="581" spans="1:11" ht="15">
      <c r="A581" s="282"/>
      <c r="B581" s="323"/>
      <c r="C581" s="70" t="s">
        <v>38</v>
      </c>
      <c r="D581" s="78">
        <v>328</v>
      </c>
      <c r="E581" s="78">
        <v>0</v>
      </c>
      <c r="F581" s="101" t="s">
        <v>35</v>
      </c>
      <c r="G581" s="101" t="s">
        <v>35</v>
      </c>
      <c r="H581" s="64"/>
      <c r="I581" s="64"/>
      <c r="J581" s="101" t="s">
        <v>35</v>
      </c>
      <c r="K581" s="101" t="s">
        <v>35</v>
      </c>
    </row>
    <row r="582" spans="1:11" ht="45">
      <c r="A582" s="282"/>
      <c r="B582" s="323"/>
      <c r="C582" s="70" t="s">
        <v>39</v>
      </c>
      <c r="D582" s="78">
        <v>0</v>
      </c>
      <c r="E582" s="78">
        <v>0</v>
      </c>
      <c r="F582" s="101" t="s">
        <v>35</v>
      </c>
      <c r="G582" s="101" t="s">
        <v>35</v>
      </c>
      <c r="H582" s="64"/>
      <c r="I582" s="64"/>
      <c r="J582" s="101" t="s">
        <v>35</v>
      </c>
      <c r="K582" s="101" t="s">
        <v>35</v>
      </c>
    </row>
    <row r="583" spans="1:11" ht="45">
      <c r="A583" s="282"/>
      <c r="B583" s="323"/>
      <c r="C583" s="70" t="s">
        <v>40</v>
      </c>
      <c r="D583" s="78">
        <v>165</v>
      </c>
      <c r="E583" s="78">
        <v>2</v>
      </c>
      <c r="F583" s="101" t="s">
        <v>35</v>
      </c>
      <c r="G583" s="101" t="s">
        <v>35</v>
      </c>
      <c r="H583" s="64"/>
      <c r="I583" s="64"/>
      <c r="J583" s="101" t="s">
        <v>35</v>
      </c>
      <c r="K583" s="101" t="s">
        <v>35</v>
      </c>
    </row>
    <row r="584" spans="1:11" ht="30">
      <c r="A584" s="282"/>
      <c r="B584" s="323"/>
      <c r="C584" s="106" t="s">
        <v>41</v>
      </c>
      <c r="D584" s="107" t="s">
        <v>35</v>
      </c>
      <c r="E584" s="107" t="s">
        <v>35</v>
      </c>
      <c r="F584" s="78"/>
      <c r="G584" s="78"/>
      <c r="H584" s="107" t="s">
        <v>35</v>
      </c>
      <c r="I584" s="107" t="s">
        <v>35</v>
      </c>
      <c r="J584" s="64"/>
      <c r="K584" s="64"/>
    </row>
    <row r="585" spans="1:11" ht="15">
      <c r="A585" s="332"/>
      <c r="B585" s="324"/>
      <c r="C585" s="108" t="s">
        <v>42</v>
      </c>
      <c r="D585" s="107" t="s">
        <v>35</v>
      </c>
      <c r="E585" s="107" t="s">
        <v>35</v>
      </c>
      <c r="F585" s="109"/>
      <c r="G585" s="110"/>
      <c r="H585" s="107" t="s">
        <v>35</v>
      </c>
      <c r="I585" s="107" t="s">
        <v>35</v>
      </c>
      <c r="J585" s="64"/>
      <c r="K585" s="64"/>
    </row>
    <row r="586" spans="1:11" ht="15">
      <c r="A586" s="113"/>
      <c r="B586" s="329" t="s">
        <v>88</v>
      </c>
      <c r="C586" s="330"/>
      <c r="D586" s="114">
        <f aca="true" t="shared" si="60" ref="D586:K586">D9+D137+D281+D425</f>
        <v>2652290</v>
      </c>
      <c r="E586" s="114">
        <f t="shared" si="60"/>
        <v>129312</v>
      </c>
      <c r="F586" s="114">
        <f t="shared" si="60"/>
        <v>56872</v>
      </c>
      <c r="G586" s="114">
        <f t="shared" si="60"/>
        <v>1440</v>
      </c>
      <c r="H586" s="114">
        <f t="shared" si="60"/>
        <v>0</v>
      </c>
      <c r="I586" s="114">
        <f t="shared" si="60"/>
        <v>0</v>
      </c>
      <c r="J586" s="114">
        <f t="shared" si="60"/>
        <v>0</v>
      </c>
      <c r="K586" s="114">
        <f t="shared" si="60"/>
        <v>0</v>
      </c>
    </row>
    <row r="587" spans="1:11" ht="15">
      <c r="A587" s="66"/>
      <c r="B587" s="115"/>
      <c r="C587" s="116"/>
      <c r="D587" s="110" t="s">
        <v>90</v>
      </c>
      <c r="E587" s="117">
        <f>D586+E586</f>
        <v>2781602</v>
      </c>
      <c r="F587" s="110" t="s">
        <v>90</v>
      </c>
      <c r="G587" s="117">
        <f>F586+G586</f>
        <v>58312</v>
      </c>
      <c r="H587" s="110" t="s">
        <v>90</v>
      </c>
      <c r="I587" s="117">
        <f>H586+I586</f>
        <v>0</v>
      </c>
      <c r="J587" s="110" t="s">
        <v>90</v>
      </c>
      <c r="K587" s="117">
        <f>J586+K586</f>
        <v>0</v>
      </c>
    </row>
    <row r="588" spans="1:11" ht="15">
      <c r="A588" s="113"/>
      <c r="B588" s="118"/>
      <c r="C588" s="118" t="s">
        <v>89</v>
      </c>
      <c r="D588" s="114">
        <f aca="true" t="shared" si="61" ref="D588:K588">D9+D137+D281</f>
        <v>2623809</v>
      </c>
      <c r="E588" s="114">
        <f t="shared" si="61"/>
        <v>127091</v>
      </c>
      <c r="F588" s="114">
        <f t="shared" si="61"/>
        <v>56872</v>
      </c>
      <c r="G588" s="114">
        <f t="shared" si="61"/>
        <v>1440</v>
      </c>
      <c r="H588" s="114">
        <f t="shared" si="61"/>
        <v>0</v>
      </c>
      <c r="I588" s="114">
        <f t="shared" si="61"/>
        <v>0</v>
      </c>
      <c r="J588" s="114">
        <f t="shared" si="61"/>
        <v>0</v>
      </c>
      <c r="K588" s="114">
        <f t="shared" si="61"/>
        <v>0</v>
      </c>
    </row>
    <row r="589" spans="1:11" ht="15">
      <c r="A589" s="119"/>
      <c r="B589" s="120"/>
      <c r="C589" s="120"/>
      <c r="D589" s="121" t="s">
        <v>90</v>
      </c>
      <c r="E589" s="117">
        <f>D588+E588</f>
        <v>2750900</v>
      </c>
      <c r="F589" s="121" t="s">
        <v>90</v>
      </c>
      <c r="G589" s="117">
        <f>F588+G588</f>
        <v>58312</v>
      </c>
      <c r="H589" s="110" t="s">
        <v>90</v>
      </c>
      <c r="I589" s="122">
        <f>H588+I588</f>
        <v>0</v>
      </c>
      <c r="J589" s="110" t="s">
        <v>90</v>
      </c>
      <c r="K589" s="122">
        <f>J588+K588</f>
        <v>0</v>
      </c>
    </row>
    <row r="590" spans="1:11" ht="12.75">
      <c r="A590" s="13"/>
      <c r="B590" s="5"/>
      <c r="C590" s="5"/>
      <c r="D590" s="6"/>
      <c r="E590" s="6"/>
      <c r="F590" s="6"/>
      <c r="G590" s="6"/>
      <c r="H590" s="7"/>
      <c r="I590" s="7"/>
      <c r="J590" s="7"/>
      <c r="K590" s="7"/>
    </row>
  </sheetData>
  <sheetProtection selectLockedCells="1" selectUnlockedCells="1"/>
  <mergeCells count="151">
    <mergeCell ref="A496:A504"/>
    <mergeCell ref="B496:B504"/>
    <mergeCell ref="A487:A495"/>
    <mergeCell ref="B487:B495"/>
    <mergeCell ref="B451:B459"/>
    <mergeCell ref="A478:A486"/>
    <mergeCell ref="B478:B486"/>
    <mergeCell ref="A460:A468"/>
    <mergeCell ref="B460:B468"/>
    <mergeCell ref="A469:A477"/>
    <mergeCell ref="A559:A567"/>
    <mergeCell ref="B559:B567"/>
    <mergeCell ref="A514:A522"/>
    <mergeCell ref="B514:B522"/>
    <mergeCell ref="A523:A531"/>
    <mergeCell ref="B523:B531"/>
    <mergeCell ref="A532:A540"/>
    <mergeCell ref="B532:B540"/>
    <mergeCell ref="A550:A558"/>
    <mergeCell ref="A409:A416"/>
    <mergeCell ref="B409:B416"/>
    <mergeCell ref="A417:A424"/>
    <mergeCell ref="B417:B424"/>
    <mergeCell ref="A505:A513"/>
    <mergeCell ref="B505:B513"/>
    <mergeCell ref="A433:A441"/>
    <mergeCell ref="A442:A450"/>
    <mergeCell ref="B442:B450"/>
    <mergeCell ref="B469:B477"/>
    <mergeCell ref="A451:A459"/>
    <mergeCell ref="A393:A400"/>
    <mergeCell ref="B393:B400"/>
    <mergeCell ref="A401:A408"/>
    <mergeCell ref="B401:B408"/>
    <mergeCell ref="A568:A576"/>
    <mergeCell ref="B568:B576"/>
    <mergeCell ref="B425:B432"/>
    <mergeCell ref="A425:A432"/>
    <mergeCell ref="A541:A549"/>
    <mergeCell ref="A369:A376"/>
    <mergeCell ref="B369:B376"/>
    <mergeCell ref="A377:A384"/>
    <mergeCell ref="B377:B384"/>
    <mergeCell ref="A385:A392"/>
    <mergeCell ref="B385:B392"/>
    <mergeCell ref="A353:A360"/>
    <mergeCell ref="B353:B360"/>
    <mergeCell ref="A313:A320"/>
    <mergeCell ref="B313:B320"/>
    <mergeCell ref="A321:A328"/>
    <mergeCell ref="A361:A368"/>
    <mergeCell ref="B361:B368"/>
    <mergeCell ref="A345:A352"/>
    <mergeCell ref="A217:A224"/>
    <mergeCell ref="B217:B224"/>
    <mergeCell ref="B321:B328"/>
    <mergeCell ref="A329:A336"/>
    <mergeCell ref="B329:B336"/>
    <mergeCell ref="A273:A280"/>
    <mergeCell ref="B273:B280"/>
    <mergeCell ref="A265:A272"/>
    <mergeCell ref="B265:B272"/>
    <mergeCell ref="A225:A232"/>
    <mergeCell ref="A257:A264"/>
    <mergeCell ref="B257:B264"/>
    <mergeCell ref="A241:A248"/>
    <mergeCell ref="B241:B248"/>
    <mergeCell ref="A249:A256"/>
    <mergeCell ref="B249:B256"/>
    <mergeCell ref="A185:A192"/>
    <mergeCell ref="B185:B192"/>
    <mergeCell ref="A233:A240"/>
    <mergeCell ref="B233:B240"/>
    <mergeCell ref="A193:A200"/>
    <mergeCell ref="B193:B200"/>
    <mergeCell ref="A201:A208"/>
    <mergeCell ref="B201:B208"/>
    <mergeCell ref="A209:A216"/>
    <mergeCell ref="B209:B216"/>
    <mergeCell ref="A177:A184"/>
    <mergeCell ref="B177:B184"/>
    <mergeCell ref="A153:A160"/>
    <mergeCell ref="B153:B160"/>
    <mergeCell ref="A161:A168"/>
    <mergeCell ref="B161:B168"/>
    <mergeCell ref="A129:A136"/>
    <mergeCell ref="B113:B120"/>
    <mergeCell ref="A145:A152"/>
    <mergeCell ref="B145:B152"/>
    <mergeCell ref="A169:A176"/>
    <mergeCell ref="B169:B176"/>
    <mergeCell ref="A73:A80"/>
    <mergeCell ref="A65:A72"/>
    <mergeCell ref="A105:A112"/>
    <mergeCell ref="A113:A120"/>
    <mergeCell ref="B121:B128"/>
    <mergeCell ref="A121:A128"/>
    <mergeCell ref="A97:A104"/>
    <mergeCell ref="B81:B88"/>
    <mergeCell ref="A577:A585"/>
    <mergeCell ref="A281:A288"/>
    <mergeCell ref="B281:B288"/>
    <mergeCell ref="B41:B48"/>
    <mergeCell ref="B65:B72"/>
    <mergeCell ref="B73:B80"/>
    <mergeCell ref="A81:A88"/>
    <mergeCell ref="B89:B96"/>
    <mergeCell ref="A89:A96"/>
    <mergeCell ref="B97:B104"/>
    <mergeCell ref="B577:B585"/>
    <mergeCell ref="B541:B549"/>
    <mergeCell ref="B550:B558"/>
    <mergeCell ref="B586:C586"/>
    <mergeCell ref="A289:A296"/>
    <mergeCell ref="B289:B296"/>
    <mergeCell ref="A297:A304"/>
    <mergeCell ref="B297:B304"/>
    <mergeCell ref="A305:A312"/>
    <mergeCell ref="A337:A344"/>
    <mergeCell ref="B305:B312"/>
    <mergeCell ref="B433:B441"/>
    <mergeCell ref="B225:B232"/>
    <mergeCell ref="B105:B112"/>
    <mergeCell ref="B345:B352"/>
    <mergeCell ref="B337:B344"/>
    <mergeCell ref="B129:B136"/>
    <mergeCell ref="A9:A16"/>
    <mergeCell ref="B9:B16"/>
    <mergeCell ref="A137:A144"/>
    <mergeCell ref="B137:B144"/>
    <mergeCell ref="A8:K8"/>
    <mergeCell ref="B17:B24"/>
    <mergeCell ref="B25:B32"/>
    <mergeCell ref="B49:B56"/>
    <mergeCell ref="B57:B64"/>
    <mergeCell ref="A57:A64"/>
    <mergeCell ref="A1:K1"/>
    <mergeCell ref="A2:G2"/>
    <mergeCell ref="H3:I5"/>
    <mergeCell ref="J3:K5"/>
    <mergeCell ref="A3:A6"/>
    <mergeCell ref="B3:B6"/>
    <mergeCell ref="C3:C6"/>
    <mergeCell ref="D3:E5"/>
    <mergeCell ref="F3:G5"/>
    <mergeCell ref="A33:A40"/>
    <mergeCell ref="B33:B40"/>
    <mergeCell ref="A17:A24"/>
    <mergeCell ref="A25:A32"/>
    <mergeCell ref="A41:A48"/>
    <mergeCell ref="A49:A56"/>
  </mergeCells>
  <printOptions/>
  <pageMargins left="0.11805555555555555" right="0.11805555555555555" top="0.984027777777777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480"/>
  <sheetViews>
    <sheetView zoomScalePageLayoutView="0" workbookViewId="0" topLeftCell="A1">
      <selection activeCell="C171" sqref="C171"/>
    </sheetView>
  </sheetViews>
  <sheetFormatPr defaultColWidth="9.00390625" defaultRowHeight="12.75"/>
  <cols>
    <col min="1" max="1" width="16.8515625" style="0" customWidth="1"/>
    <col min="2" max="2" width="70.28125" style="0" customWidth="1"/>
    <col min="3" max="3" width="42.421875" style="0" customWidth="1"/>
    <col min="4" max="4" width="41.140625" style="0" hidden="1" customWidth="1"/>
  </cols>
  <sheetData>
    <row r="1" spans="1:4" s="1" customFormat="1" ht="90" customHeight="1">
      <c r="A1" s="349" t="s">
        <v>144</v>
      </c>
      <c r="B1" s="350"/>
      <c r="C1" s="350"/>
      <c r="D1" s="351"/>
    </row>
    <row r="2" spans="1:4" s="1" customFormat="1" ht="42.75" customHeight="1">
      <c r="A2" s="123" t="s">
        <v>0</v>
      </c>
      <c r="B2" s="123" t="s">
        <v>44</v>
      </c>
      <c r="C2" s="124" t="s">
        <v>97</v>
      </c>
      <c r="D2" s="125" t="s">
        <v>98</v>
      </c>
    </row>
    <row r="3" spans="1:4" s="1" customFormat="1" ht="15" customHeight="1">
      <c r="A3" s="123">
        <v>1</v>
      </c>
      <c r="B3" s="123">
        <v>2</v>
      </c>
      <c r="C3" s="126">
        <v>3</v>
      </c>
      <c r="D3" s="123">
        <v>4</v>
      </c>
    </row>
    <row r="4" spans="1:4" ht="15.75" thickBot="1">
      <c r="A4" s="352" t="s">
        <v>92</v>
      </c>
      <c r="B4" s="353"/>
      <c r="C4" s="353"/>
      <c r="D4" s="354"/>
    </row>
    <row r="5" spans="1:4" ht="45" customHeight="1">
      <c r="A5" s="346" t="s">
        <v>53</v>
      </c>
      <c r="B5" s="127" t="s">
        <v>45</v>
      </c>
      <c r="C5" s="128">
        <v>4</v>
      </c>
      <c r="D5" s="129">
        <f>SUM(D7:D12)</f>
        <v>0</v>
      </c>
    </row>
    <row r="6" spans="1:4" ht="15">
      <c r="A6" s="347"/>
      <c r="B6" s="343" t="s">
        <v>46</v>
      </c>
      <c r="C6" s="344"/>
      <c r="D6" s="345"/>
    </row>
    <row r="7" spans="1:4" ht="15">
      <c r="A7" s="347"/>
      <c r="B7" s="70" t="s">
        <v>47</v>
      </c>
      <c r="C7" s="130">
        <v>2</v>
      </c>
      <c r="D7" s="131"/>
    </row>
    <row r="8" spans="1:4" ht="15">
      <c r="A8" s="347"/>
      <c r="B8" s="70" t="s">
        <v>48</v>
      </c>
      <c r="C8" s="130">
        <v>0</v>
      </c>
      <c r="D8" s="131"/>
    </row>
    <row r="9" spans="1:4" ht="15">
      <c r="A9" s="347"/>
      <c r="B9" s="70" t="s">
        <v>49</v>
      </c>
      <c r="C9" s="130">
        <v>0</v>
      </c>
      <c r="D9" s="131"/>
    </row>
    <row r="10" spans="1:4" ht="15">
      <c r="A10" s="347"/>
      <c r="B10" s="70" t="s">
        <v>50</v>
      </c>
      <c r="C10" s="130">
        <v>0</v>
      </c>
      <c r="D10" s="131"/>
    </row>
    <row r="11" spans="1:4" ht="15">
      <c r="A11" s="347"/>
      <c r="B11" s="70" t="s">
        <v>51</v>
      </c>
      <c r="C11" s="130">
        <v>0</v>
      </c>
      <c r="D11" s="131"/>
    </row>
    <row r="12" spans="1:4" ht="12.75" customHeight="1">
      <c r="A12" s="347"/>
      <c r="B12" s="211" t="s">
        <v>147</v>
      </c>
      <c r="C12" s="130">
        <v>4</v>
      </c>
      <c r="D12" s="131"/>
    </row>
    <row r="13" spans="1:4" ht="15.75" thickBot="1">
      <c r="A13" s="348"/>
      <c r="B13" s="132"/>
      <c r="C13" s="80"/>
      <c r="D13" s="133"/>
    </row>
    <row r="14" spans="1:4" ht="45">
      <c r="A14" s="346" t="s">
        <v>55</v>
      </c>
      <c r="B14" s="127" t="s">
        <v>45</v>
      </c>
      <c r="C14" s="128">
        <f>SUM(C16:C21)</f>
        <v>0</v>
      </c>
      <c r="D14" s="129">
        <f>SUM(D16:D21)</f>
        <v>0</v>
      </c>
    </row>
    <row r="15" spans="1:4" ht="15">
      <c r="A15" s="347"/>
      <c r="B15" s="343" t="s">
        <v>46</v>
      </c>
      <c r="C15" s="344"/>
      <c r="D15" s="345"/>
    </row>
    <row r="16" spans="1:4" ht="15">
      <c r="A16" s="347"/>
      <c r="B16" s="70" t="s">
        <v>47</v>
      </c>
      <c r="C16" s="130"/>
      <c r="D16" s="131"/>
    </row>
    <row r="17" spans="1:4" ht="15">
      <c r="A17" s="347"/>
      <c r="B17" s="70" t="s">
        <v>48</v>
      </c>
      <c r="C17" s="46"/>
      <c r="D17" s="131"/>
    </row>
    <row r="18" spans="1:4" ht="15">
      <c r="A18" s="347"/>
      <c r="B18" s="70" t="s">
        <v>49</v>
      </c>
      <c r="C18" s="46"/>
      <c r="D18" s="131"/>
    </row>
    <row r="19" spans="1:4" ht="15">
      <c r="A19" s="347"/>
      <c r="B19" s="70" t="s">
        <v>50</v>
      </c>
      <c r="C19" s="46"/>
      <c r="D19" s="131"/>
    </row>
    <row r="20" spans="1:4" ht="15">
      <c r="A20" s="347"/>
      <c r="B20" s="70" t="s">
        <v>51</v>
      </c>
      <c r="C20" s="46"/>
      <c r="D20" s="131"/>
    </row>
    <row r="21" spans="1:4" ht="15">
      <c r="A21" s="347"/>
      <c r="B21" s="70" t="s">
        <v>52</v>
      </c>
      <c r="C21" s="46"/>
      <c r="D21" s="131"/>
    </row>
    <row r="22" spans="1:4" ht="15.75" thickBot="1">
      <c r="A22" s="348"/>
      <c r="B22" s="132"/>
      <c r="C22" s="80"/>
      <c r="D22" s="133"/>
    </row>
    <row r="23" spans="1:4" ht="45">
      <c r="A23" s="346" t="s">
        <v>65</v>
      </c>
      <c r="B23" s="127" t="s">
        <v>45</v>
      </c>
      <c r="C23" s="128">
        <f>SUM(C25:C30)</f>
        <v>0</v>
      </c>
      <c r="D23" s="129">
        <f>SUM(D25:D30)</f>
        <v>0</v>
      </c>
    </row>
    <row r="24" spans="1:4" ht="12.75" customHeight="1">
      <c r="A24" s="347"/>
      <c r="B24" s="343" t="s">
        <v>46</v>
      </c>
      <c r="C24" s="344"/>
      <c r="D24" s="345"/>
    </row>
    <row r="25" spans="1:4" ht="15">
      <c r="A25" s="347"/>
      <c r="B25" s="70" t="s">
        <v>47</v>
      </c>
      <c r="C25" s="130"/>
      <c r="D25" s="131"/>
    </row>
    <row r="26" spans="1:4" ht="15">
      <c r="A26" s="347"/>
      <c r="B26" s="70" t="s">
        <v>48</v>
      </c>
      <c r="C26" s="46"/>
      <c r="D26" s="131"/>
    </row>
    <row r="27" spans="1:4" ht="15">
      <c r="A27" s="347"/>
      <c r="B27" s="70" t="s">
        <v>49</v>
      </c>
      <c r="C27" s="46"/>
      <c r="D27" s="131"/>
    </row>
    <row r="28" spans="1:4" ht="15">
      <c r="A28" s="347"/>
      <c r="B28" s="70" t="s">
        <v>50</v>
      </c>
      <c r="C28" s="46"/>
      <c r="D28" s="131"/>
    </row>
    <row r="29" spans="1:4" ht="15">
      <c r="A29" s="347"/>
      <c r="B29" s="70" t="s">
        <v>51</v>
      </c>
      <c r="C29" s="46"/>
      <c r="D29" s="131"/>
    </row>
    <row r="30" spans="1:4" ht="15">
      <c r="A30" s="347"/>
      <c r="B30" s="70" t="s">
        <v>52</v>
      </c>
      <c r="C30" s="46"/>
      <c r="D30" s="131"/>
    </row>
    <row r="31" spans="1:4" ht="15.75" thickBot="1">
      <c r="A31" s="348"/>
      <c r="B31" s="132"/>
      <c r="C31" s="80"/>
      <c r="D31" s="133"/>
    </row>
    <row r="32" spans="1:4" ht="45">
      <c r="A32" s="346" t="s">
        <v>66</v>
      </c>
      <c r="B32" s="127" t="s">
        <v>45</v>
      </c>
      <c r="C32" s="128">
        <f>SUM(C34:C39)</f>
        <v>0</v>
      </c>
      <c r="D32" s="129">
        <f>SUM(D34:D39)</f>
        <v>0</v>
      </c>
    </row>
    <row r="33" spans="1:4" ht="15">
      <c r="A33" s="347"/>
      <c r="B33" s="343" t="s">
        <v>46</v>
      </c>
      <c r="C33" s="344"/>
      <c r="D33" s="345"/>
    </row>
    <row r="34" spans="1:4" ht="15">
      <c r="A34" s="347"/>
      <c r="B34" s="70" t="s">
        <v>47</v>
      </c>
      <c r="C34" s="130"/>
      <c r="D34" s="131"/>
    </row>
    <row r="35" spans="1:4" ht="15">
      <c r="A35" s="347"/>
      <c r="B35" s="70" t="s">
        <v>48</v>
      </c>
      <c r="C35" s="46"/>
      <c r="D35" s="131"/>
    </row>
    <row r="36" spans="1:4" ht="14.25" customHeight="1">
      <c r="A36" s="347"/>
      <c r="B36" s="70" t="s">
        <v>49</v>
      </c>
      <c r="C36" s="46"/>
      <c r="D36" s="131"/>
    </row>
    <row r="37" spans="1:4" ht="15">
      <c r="A37" s="347"/>
      <c r="B37" s="70" t="s">
        <v>50</v>
      </c>
      <c r="C37" s="46"/>
      <c r="D37" s="131"/>
    </row>
    <row r="38" spans="1:4" ht="15">
      <c r="A38" s="347"/>
      <c r="B38" s="70" t="s">
        <v>51</v>
      </c>
      <c r="C38" s="46"/>
      <c r="D38" s="131"/>
    </row>
    <row r="39" spans="1:4" ht="15">
      <c r="A39" s="347"/>
      <c r="B39" s="70" t="s">
        <v>52</v>
      </c>
      <c r="C39" s="46"/>
      <c r="D39" s="131"/>
    </row>
    <row r="40" spans="1:4" ht="15.75" thickBot="1">
      <c r="A40" s="348"/>
      <c r="B40" s="132"/>
      <c r="C40" s="80"/>
      <c r="D40" s="133"/>
    </row>
    <row r="41" spans="1:4" ht="45">
      <c r="A41" s="346" t="s">
        <v>78</v>
      </c>
      <c r="B41" s="127" t="s">
        <v>45</v>
      </c>
      <c r="C41" s="128">
        <f>SUM(C43:C48)</f>
        <v>0</v>
      </c>
      <c r="D41" s="129">
        <f>SUM(D43:D48)</f>
        <v>0</v>
      </c>
    </row>
    <row r="42" spans="1:4" ht="15">
      <c r="A42" s="347"/>
      <c r="B42" s="343" t="s">
        <v>46</v>
      </c>
      <c r="C42" s="344"/>
      <c r="D42" s="345"/>
    </row>
    <row r="43" spans="1:4" ht="15">
      <c r="A43" s="347"/>
      <c r="B43" s="70" t="s">
        <v>47</v>
      </c>
      <c r="C43" s="130"/>
      <c r="D43" s="131"/>
    </row>
    <row r="44" spans="1:4" ht="15">
      <c r="A44" s="347"/>
      <c r="B44" s="70" t="s">
        <v>48</v>
      </c>
      <c r="C44" s="46"/>
      <c r="D44" s="131"/>
    </row>
    <row r="45" spans="1:4" ht="15">
      <c r="A45" s="347"/>
      <c r="B45" s="70" t="s">
        <v>49</v>
      </c>
      <c r="C45" s="46"/>
      <c r="D45" s="131"/>
    </row>
    <row r="46" spans="1:4" ht="15">
      <c r="A46" s="347"/>
      <c r="B46" s="70" t="s">
        <v>50</v>
      </c>
      <c r="C46" s="46"/>
      <c r="D46" s="131"/>
    </row>
    <row r="47" spans="1:4" ht="15">
      <c r="A47" s="347"/>
      <c r="B47" s="70" t="s">
        <v>51</v>
      </c>
      <c r="C47" s="46"/>
      <c r="D47" s="131"/>
    </row>
    <row r="48" spans="1:4" ht="12.75" customHeight="1">
      <c r="A48" s="347"/>
      <c r="B48" s="70" t="s">
        <v>52</v>
      </c>
      <c r="C48" s="46"/>
      <c r="D48" s="131"/>
    </row>
    <row r="49" spans="1:4" ht="15.75" thickBot="1">
      <c r="A49" s="348"/>
      <c r="B49" s="132"/>
      <c r="C49" s="80"/>
      <c r="D49" s="133"/>
    </row>
    <row r="50" spans="1:4" ht="45">
      <c r="A50" s="346" t="s">
        <v>86</v>
      </c>
      <c r="B50" s="127" t="s">
        <v>45</v>
      </c>
      <c r="C50" s="128">
        <f>SUM(C52:C57)</f>
        <v>0</v>
      </c>
      <c r="D50" s="129">
        <f>SUM(D52:D57)</f>
        <v>0</v>
      </c>
    </row>
    <row r="51" spans="1:4" ht="15">
      <c r="A51" s="347"/>
      <c r="B51" s="343" t="s">
        <v>46</v>
      </c>
      <c r="C51" s="344"/>
      <c r="D51" s="345"/>
    </row>
    <row r="52" spans="1:4" ht="15">
      <c r="A52" s="347"/>
      <c r="B52" s="70" t="s">
        <v>47</v>
      </c>
      <c r="C52" s="130"/>
      <c r="D52" s="131"/>
    </row>
    <row r="53" spans="1:4" ht="15">
      <c r="A53" s="347"/>
      <c r="B53" s="70" t="s">
        <v>48</v>
      </c>
      <c r="C53" s="46"/>
      <c r="D53" s="131"/>
    </row>
    <row r="54" spans="1:4" ht="15">
      <c r="A54" s="347"/>
      <c r="B54" s="70" t="s">
        <v>49</v>
      </c>
      <c r="C54" s="46"/>
      <c r="D54" s="131"/>
    </row>
    <row r="55" spans="1:4" ht="15">
      <c r="A55" s="347"/>
      <c r="B55" s="70" t="s">
        <v>50</v>
      </c>
      <c r="C55" s="46"/>
      <c r="D55" s="131"/>
    </row>
    <row r="56" spans="1:4" ht="15">
      <c r="A56" s="347"/>
      <c r="B56" s="70" t="s">
        <v>51</v>
      </c>
      <c r="C56" s="46"/>
      <c r="D56" s="131"/>
    </row>
    <row r="57" spans="1:4" ht="15">
      <c r="A57" s="347"/>
      <c r="B57" s="70" t="s">
        <v>52</v>
      </c>
      <c r="C57" s="46"/>
      <c r="D57" s="131"/>
    </row>
    <row r="58" spans="1:4" ht="15.75" thickBot="1">
      <c r="A58" s="348"/>
      <c r="B58" s="132"/>
      <c r="C58" s="80"/>
      <c r="D58" s="133"/>
    </row>
    <row r="59" spans="1:4" ht="45">
      <c r="A59" s="346" t="s">
        <v>63</v>
      </c>
      <c r="B59" s="127" t="s">
        <v>45</v>
      </c>
      <c r="C59" s="128">
        <f>SUM(C61:C66)</f>
        <v>0</v>
      </c>
      <c r="D59" s="129">
        <f>SUM(D61:D66)</f>
        <v>0</v>
      </c>
    </row>
    <row r="60" spans="1:4" ht="12.75" customHeight="1">
      <c r="A60" s="347"/>
      <c r="B60" s="343" t="s">
        <v>46</v>
      </c>
      <c r="C60" s="344"/>
      <c r="D60" s="345"/>
    </row>
    <row r="61" spans="1:4" ht="15">
      <c r="A61" s="347"/>
      <c r="B61" s="70" t="s">
        <v>47</v>
      </c>
      <c r="C61" s="130"/>
      <c r="D61" s="131"/>
    </row>
    <row r="62" spans="1:4" ht="15">
      <c r="A62" s="347"/>
      <c r="B62" s="70" t="s">
        <v>48</v>
      </c>
      <c r="C62" s="46"/>
      <c r="D62" s="131"/>
    </row>
    <row r="63" spans="1:4" ht="15">
      <c r="A63" s="347"/>
      <c r="B63" s="70" t="s">
        <v>49</v>
      </c>
      <c r="C63" s="46"/>
      <c r="D63" s="131"/>
    </row>
    <row r="64" spans="1:4" ht="15">
      <c r="A64" s="347"/>
      <c r="B64" s="70" t="s">
        <v>50</v>
      </c>
      <c r="C64" s="46"/>
      <c r="D64" s="131"/>
    </row>
    <row r="65" spans="1:4" ht="15">
      <c r="A65" s="347"/>
      <c r="B65" s="70" t="s">
        <v>51</v>
      </c>
      <c r="C65" s="46"/>
      <c r="D65" s="131"/>
    </row>
    <row r="66" spans="1:4" ht="15">
      <c r="A66" s="347"/>
      <c r="B66" s="70" t="s">
        <v>52</v>
      </c>
      <c r="C66" s="46"/>
      <c r="D66" s="131"/>
    </row>
    <row r="67" spans="1:4" ht="15.75" thickBot="1">
      <c r="A67" s="348"/>
      <c r="B67" s="132"/>
      <c r="C67" s="80"/>
      <c r="D67" s="133"/>
    </row>
    <row r="68" spans="1:4" ht="45">
      <c r="A68" s="346" t="s">
        <v>54</v>
      </c>
      <c r="B68" s="127" t="s">
        <v>45</v>
      </c>
      <c r="C68" s="128">
        <f>SUM(C70:C75)</f>
        <v>0</v>
      </c>
      <c r="D68" s="129">
        <f>SUM(D70:D75)</f>
        <v>0</v>
      </c>
    </row>
    <row r="69" spans="1:4" ht="15">
      <c r="A69" s="347"/>
      <c r="B69" s="343" t="s">
        <v>46</v>
      </c>
      <c r="C69" s="344"/>
      <c r="D69" s="345"/>
    </row>
    <row r="70" spans="1:4" ht="15">
      <c r="A70" s="347"/>
      <c r="B70" s="70" t="s">
        <v>47</v>
      </c>
      <c r="C70" s="130"/>
      <c r="D70" s="131"/>
    </row>
    <row r="71" spans="1:4" ht="15">
      <c r="A71" s="347"/>
      <c r="B71" s="70" t="s">
        <v>48</v>
      </c>
      <c r="C71" s="46"/>
      <c r="D71" s="131"/>
    </row>
    <row r="72" spans="1:4" ht="12.75" customHeight="1">
      <c r="A72" s="347"/>
      <c r="B72" s="70" t="s">
        <v>49</v>
      </c>
      <c r="C72" s="46"/>
      <c r="D72" s="131"/>
    </row>
    <row r="73" spans="1:4" ht="15">
      <c r="A73" s="347"/>
      <c r="B73" s="70" t="s">
        <v>50</v>
      </c>
      <c r="C73" s="46"/>
      <c r="D73" s="131"/>
    </row>
    <row r="74" spans="1:4" ht="15">
      <c r="A74" s="347"/>
      <c r="B74" s="70" t="s">
        <v>51</v>
      </c>
      <c r="C74" s="46"/>
      <c r="D74" s="131"/>
    </row>
    <row r="75" spans="1:4" ht="15">
      <c r="A75" s="347"/>
      <c r="B75" s="70" t="s">
        <v>52</v>
      </c>
      <c r="C75" s="46"/>
      <c r="D75" s="131"/>
    </row>
    <row r="76" spans="1:4" ht="15.75" thickBot="1">
      <c r="A76" s="348"/>
      <c r="B76" s="132"/>
      <c r="C76" s="80"/>
      <c r="D76" s="133"/>
    </row>
    <row r="77" spans="1:4" ht="45">
      <c r="A77" s="346" t="s">
        <v>58</v>
      </c>
      <c r="B77" s="127" t="s">
        <v>45</v>
      </c>
      <c r="C77" s="128">
        <f>SUM(C79:C84)</f>
        <v>0</v>
      </c>
      <c r="D77" s="129">
        <f>SUM(D79:D84)</f>
        <v>0</v>
      </c>
    </row>
    <row r="78" spans="1:4" ht="15">
      <c r="A78" s="347"/>
      <c r="B78" s="343" t="s">
        <v>46</v>
      </c>
      <c r="C78" s="344"/>
      <c r="D78" s="345"/>
    </row>
    <row r="79" spans="1:4" ht="15">
      <c r="A79" s="347"/>
      <c r="B79" s="70" t="s">
        <v>47</v>
      </c>
      <c r="C79" s="130"/>
      <c r="D79" s="131"/>
    </row>
    <row r="80" spans="1:4" ht="15">
      <c r="A80" s="347"/>
      <c r="B80" s="70" t="s">
        <v>48</v>
      </c>
      <c r="C80" s="46"/>
      <c r="D80" s="131"/>
    </row>
    <row r="81" spans="1:4" ht="15">
      <c r="A81" s="347"/>
      <c r="B81" s="70" t="s">
        <v>49</v>
      </c>
      <c r="C81" s="46"/>
      <c r="D81" s="131"/>
    </row>
    <row r="82" spans="1:4" ht="15">
      <c r="A82" s="347"/>
      <c r="B82" s="70" t="s">
        <v>50</v>
      </c>
      <c r="C82" s="46"/>
      <c r="D82" s="131"/>
    </row>
    <row r="83" spans="1:4" ht="15">
      <c r="A83" s="347"/>
      <c r="B83" s="70" t="s">
        <v>51</v>
      </c>
      <c r="C83" s="46"/>
      <c r="D83" s="131"/>
    </row>
    <row r="84" spans="1:4" ht="12.75" customHeight="1">
      <c r="A84" s="347"/>
      <c r="B84" s="70" t="s">
        <v>52</v>
      </c>
      <c r="C84" s="46"/>
      <c r="D84" s="131"/>
    </row>
    <row r="85" spans="1:4" ht="15.75" thickBot="1">
      <c r="A85" s="348"/>
      <c r="B85" s="132"/>
      <c r="C85" s="80"/>
      <c r="D85" s="133"/>
    </row>
    <row r="86" spans="1:4" ht="45">
      <c r="A86" s="346" t="s">
        <v>56</v>
      </c>
      <c r="B86" s="127" t="s">
        <v>45</v>
      </c>
      <c r="C86" s="128">
        <f>SUM(C88:C93)</f>
        <v>0</v>
      </c>
      <c r="D86" s="129">
        <f>SUM(D88:D93)</f>
        <v>0</v>
      </c>
    </row>
    <row r="87" spans="1:4" ht="15">
      <c r="A87" s="347"/>
      <c r="B87" s="343" t="s">
        <v>46</v>
      </c>
      <c r="C87" s="344"/>
      <c r="D87" s="345"/>
    </row>
    <row r="88" spans="1:4" ht="15">
      <c r="A88" s="347"/>
      <c r="B88" s="70" t="s">
        <v>47</v>
      </c>
      <c r="C88" s="130"/>
      <c r="D88" s="131"/>
    </row>
    <row r="89" spans="1:4" ht="15">
      <c r="A89" s="347"/>
      <c r="B89" s="70" t="s">
        <v>48</v>
      </c>
      <c r="C89" s="46"/>
      <c r="D89" s="131"/>
    </row>
    <row r="90" spans="1:4" ht="15">
      <c r="A90" s="347"/>
      <c r="B90" s="70" t="s">
        <v>49</v>
      </c>
      <c r="C90" s="46"/>
      <c r="D90" s="131"/>
    </row>
    <row r="91" spans="1:4" ht="15">
      <c r="A91" s="347"/>
      <c r="B91" s="70" t="s">
        <v>50</v>
      </c>
      <c r="C91" s="46"/>
      <c r="D91" s="131"/>
    </row>
    <row r="92" spans="1:4" ht="15">
      <c r="A92" s="347"/>
      <c r="B92" s="70" t="s">
        <v>51</v>
      </c>
      <c r="C92" s="46"/>
      <c r="D92" s="131"/>
    </row>
    <row r="93" spans="1:4" ht="15">
      <c r="A93" s="347"/>
      <c r="B93" s="70" t="s">
        <v>52</v>
      </c>
      <c r="C93" s="46"/>
      <c r="D93" s="131"/>
    </row>
    <row r="94" spans="1:4" ht="15.75" thickBot="1">
      <c r="A94" s="348"/>
      <c r="B94" s="132"/>
      <c r="C94" s="80"/>
      <c r="D94" s="133"/>
    </row>
    <row r="95" spans="1:4" ht="45">
      <c r="A95" s="346" t="s">
        <v>64</v>
      </c>
      <c r="B95" s="127" t="s">
        <v>45</v>
      </c>
      <c r="C95" s="128">
        <f>SUM(C97:C102)</f>
        <v>0</v>
      </c>
      <c r="D95" s="129">
        <f>SUM(D97:D102)</f>
        <v>0</v>
      </c>
    </row>
    <row r="96" spans="1:4" ht="12.75" customHeight="1">
      <c r="A96" s="347"/>
      <c r="B96" s="343" t="s">
        <v>46</v>
      </c>
      <c r="C96" s="344"/>
      <c r="D96" s="345"/>
    </row>
    <row r="97" spans="1:4" ht="15">
      <c r="A97" s="347"/>
      <c r="B97" s="70" t="s">
        <v>47</v>
      </c>
      <c r="C97" s="130"/>
      <c r="D97" s="131"/>
    </row>
    <row r="98" spans="1:4" ht="15">
      <c r="A98" s="347"/>
      <c r="B98" s="70" t="s">
        <v>48</v>
      </c>
      <c r="C98" s="46"/>
      <c r="D98" s="131"/>
    </row>
    <row r="99" spans="1:4" ht="15">
      <c r="A99" s="347"/>
      <c r="B99" s="70" t="s">
        <v>49</v>
      </c>
      <c r="C99" s="46"/>
      <c r="D99" s="131"/>
    </row>
    <row r="100" spans="1:4" ht="15">
      <c r="A100" s="347"/>
      <c r="B100" s="70" t="s">
        <v>50</v>
      </c>
      <c r="C100" s="46"/>
      <c r="D100" s="131"/>
    </row>
    <row r="101" spans="1:4" ht="15">
      <c r="A101" s="347"/>
      <c r="B101" s="70" t="s">
        <v>51</v>
      </c>
      <c r="C101" s="46"/>
      <c r="D101" s="131"/>
    </row>
    <row r="102" spans="1:4" ht="15">
      <c r="A102" s="347"/>
      <c r="B102" s="70" t="s">
        <v>52</v>
      </c>
      <c r="C102" s="46"/>
      <c r="D102" s="131"/>
    </row>
    <row r="103" spans="1:4" ht="15.75" thickBot="1">
      <c r="A103" s="348"/>
      <c r="B103" s="132"/>
      <c r="C103" s="80"/>
      <c r="D103" s="133"/>
    </row>
    <row r="104" spans="1:4" ht="45">
      <c r="A104" s="346" t="s">
        <v>72</v>
      </c>
      <c r="B104" s="127" t="s">
        <v>45</v>
      </c>
      <c r="C104" s="128">
        <f>SUM(C106:C111)</f>
        <v>0</v>
      </c>
      <c r="D104" s="129">
        <f>SUM(D106:D111)</f>
        <v>0</v>
      </c>
    </row>
    <row r="105" spans="1:4" ht="15">
      <c r="A105" s="347"/>
      <c r="B105" s="343" t="s">
        <v>46</v>
      </c>
      <c r="C105" s="344"/>
      <c r="D105" s="345"/>
    </row>
    <row r="106" spans="1:4" ht="15">
      <c r="A106" s="347"/>
      <c r="B106" s="70" t="s">
        <v>47</v>
      </c>
      <c r="C106" s="130"/>
      <c r="D106" s="131"/>
    </row>
    <row r="107" spans="1:4" ht="15">
      <c r="A107" s="347"/>
      <c r="B107" s="70" t="s">
        <v>48</v>
      </c>
      <c r="C107" s="46"/>
      <c r="D107" s="131"/>
    </row>
    <row r="108" spans="1:4" ht="12.75" customHeight="1">
      <c r="A108" s="347"/>
      <c r="B108" s="70" t="s">
        <v>49</v>
      </c>
      <c r="C108" s="46"/>
      <c r="D108" s="131"/>
    </row>
    <row r="109" spans="1:4" ht="15">
      <c r="A109" s="347"/>
      <c r="B109" s="70" t="s">
        <v>50</v>
      </c>
      <c r="C109" s="46"/>
      <c r="D109" s="131"/>
    </row>
    <row r="110" spans="1:4" ht="15">
      <c r="A110" s="347"/>
      <c r="B110" s="70" t="s">
        <v>51</v>
      </c>
      <c r="C110" s="46"/>
      <c r="D110" s="131"/>
    </row>
    <row r="111" spans="1:4" ht="15">
      <c r="A111" s="347"/>
      <c r="B111" s="70" t="s">
        <v>52</v>
      </c>
      <c r="C111" s="46"/>
      <c r="D111" s="131"/>
    </row>
    <row r="112" spans="1:4" ht="15.75" thickBot="1">
      <c r="A112" s="348"/>
      <c r="B112" s="132"/>
      <c r="C112" s="80"/>
      <c r="D112" s="133"/>
    </row>
    <row r="113" spans="1:4" ht="45">
      <c r="A113" s="346" t="s">
        <v>84</v>
      </c>
      <c r="B113" s="127" t="s">
        <v>45</v>
      </c>
      <c r="C113" s="128">
        <f>SUM(C115:C120)</f>
        <v>0</v>
      </c>
      <c r="D113" s="129">
        <f>SUM(D115:D120)</f>
        <v>0</v>
      </c>
    </row>
    <row r="114" spans="1:4" ht="15">
      <c r="A114" s="347"/>
      <c r="B114" s="343" t="s">
        <v>46</v>
      </c>
      <c r="C114" s="344"/>
      <c r="D114" s="345"/>
    </row>
    <row r="115" spans="1:4" ht="15">
      <c r="A115" s="347"/>
      <c r="B115" s="70" t="s">
        <v>47</v>
      </c>
      <c r="C115" s="130"/>
      <c r="D115" s="131"/>
    </row>
    <row r="116" spans="1:4" ht="15">
      <c r="A116" s="347"/>
      <c r="B116" s="70" t="s">
        <v>48</v>
      </c>
      <c r="C116" s="46"/>
      <c r="D116" s="131"/>
    </row>
    <row r="117" spans="1:4" ht="15">
      <c r="A117" s="347"/>
      <c r="B117" s="70" t="s">
        <v>49</v>
      </c>
      <c r="C117" s="46"/>
      <c r="D117" s="131"/>
    </row>
    <row r="118" spans="1:4" ht="15">
      <c r="A118" s="347"/>
      <c r="B118" s="70" t="s">
        <v>50</v>
      </c>
      <c r="C118" s="46"/>
      <c r="D118" s="131"/>
    </row>
    <row r="119" spans="1:4" ht="15">
      <c r="A119" s="347"/>
      <c r="B119" s="70" t="s">
        <v>51</v>
      </c>
      <c r="C119" s="46"/>
      <c r="D119" s="131"/>
    </row>
    <row r="120" spans="1:4" ht="12.75" customHeight="1">
      <c r="A120" s="347"/>
      <c r="B120" s="70" t="s">
        <v>52</v>
      </c>
      <c r="C120" s="46"/>
      <c r="D120" s="131"/>
    </row>
    <row r="121" spans="1:4" ht="15.75" thickBot="1">
      <c r="A121" s="348"/>
      <c r="B121" s="132"/>
      <c r="C121" s="80"/>
      <c r="D121" s="133"/>
    </row>
    <row r="122" spans="1:4" ht="45">
      <c r="A122" s="346" t="s">
        <v>73</v>
      </c>
      <c r="B122" s="127" t="s">
        <v>45</v>
      </c>
      <c r="C122" s="128">
        <f>SUM(C124:C129)</f>
        <v>0</v>
      </c>
      <c r="D122" s="129">
        <f>SUM(D124:D129)</f>
        <v>0</v>
      </c>
    </row>
    <row r="123" spans="1:4" ht="15">
      <c r="A123" s="347"/>
      <c r="B123" s="343" t="s">
        <v>46</v>
      </c>
      <c r="C123" s="344"/>
      <c r="D123" s="345"/>
    </row>
    <row r="124" spans="1:4" ht="15">
      <c r="A124" s="347"/>
      <c r="B124" s="70" t="s">
        <v>47</v>
      </c>
      <c r="C124" s="130"/>
      <c r="D124" s="131"/>
    </row>
    <row r="125" spans="1:4" ht="15">
      <c r="A125" s="347"/>
      <c r="B125" s="70" t="s">
        <v>48</v>
      </c>
      <c r="C125" s="46"/>
      <c r="D125" s="131"/>
    </row>
    <row r="126" spans="1:4" ht="15">
      <c r="A126" s="347"/>
      <c r="B126" s="70" t="s">
        <v>49</v>
      </c>
      <c r="C126" s="46"/>
      <c r="D126" s="131"/>
    </row>
    <row r="127" spans="1:4" ht="15">
      <c r="A127" s="347"/>
      <c r="B127" s="70" t="s">
        <v>50</v>
      </c>
      <c r="C127" s="46"/>
      <c r="D127" s="131"/>
    </row>
    <row r="128" spans="1:4" ht="15">
      <c r="A128" s="347"/>
      <c r="B128" s="70" t="s">
        <v>51</v>
      </c>
      <c r="C128" s="46"/>
      <c r="D128" s="131"/>
    </row>
    <row r="129" spans="1:4" ht="15">
      <c r="A129" s="347"/>
      <c r="B129" s="70" t="s">
        <v>52</v>
      </c>
      <c r="C129" s="46"/>
      <c r="D129" s="131"/>
    </row>
    <row r="130" spans="1:4" ht="15.75" thickBot="1">
      <c r="A130" s="348"/>
      <c r="B130" s="132"/>
      <c r="C130" s="80"/>
      <c r="D130" s="133"/>
    </row>
    <row r="131" spans="1:4" ht="45">
      <c r="A131" s="346" t="s">
        <v>85</v>
      </c>
      <c r="B131" s="127" t="s">
        <v>45</v>
      </c>
      <c r="C131" s="128">
        <f>SUM(C133:C138)</f>
        <v>0</v>
      </c>
      <c r="D131" s="129">
        <f>SUM(D133:D138)</f>
        <v>0</v>
      </c>
    </row>
    <row r="132" spans="1:4" ht="12.75" customHeight="1">
      <c r="A132" s="347"/>
      <c r="B132" s="343" t="s">
        <v>46</v>
      </c>
      <c r="C132" s="344"/>
      <c r="D132" s="345"/>
    </row>
    <row r="133" spans="1:4" ht="15">
      <c r="A133" s="347"/>
      <c r="B133" s="70" t="s">
        <v>47</v>
      </c>
      <c r="C133" s="130"/>
      <c r="D133" s="131"/>
    </row>
    <row r="134" spans="1:4" ht="15">
      <c r="A134" s="347"/>
      <c r="B134" s="70" t="s">
        <v>48</v>
      </c>
      <c r="C134" s="46"/>
      <c r="D134" s="131"/>
    </row>
    <row r="135" spans="1:4" ht="15">
      <c r="A135" s="347"/>
      <c r="B135" s="70" t="s">
        <v>49</v>
      </c>
      <c r="C135" s="46"/>
      <c r="D135" s="131"/>
    </row>
    <row r="136" spans="1:4" ht="15">
      <c r="A136" s="347"/>
      <c r="B136" s="70" t="s">
        <v>50</v>
      </c>
      <c r="C136" s="46"/>
      <c r="D136" s="131"/>
    </row>
    <row r="137" spans="1:4" ht="15">
      <c r="A137" s="347"/>
      <c r="B137" s="70" t="s">
        <v>51</v>
      </c>
      <c r="C137" s="46"/>
      <c r="D137" s="131"/>
    </row>
    <row r="138" spans="1:4" ht="15">
      <c r="A138" s="347"/>
      <c r="B138" s="70" t="s">
        <v>52</v>
      </c>
      <c r="C138" s="46"/>
      <c r="D138" s="131"/>
    </row>
    <row r="139" spans="1:4" ht="15.75" thickBot="1">
      <c r="A139" s="348"/>
      <c r="B139" s="132"/>
      <c r="C139" s="80"/>
      <c r="D139" s="133"/>
    </row>
    <row r="140" spans="1:4" ht="45">
      <c r="A140" s="346" t="s">
        <v>67</v>
      </c>
      <c r="B140" s="127" t="s">
        <v>45</v>
      </c>
      <c r="C140" s="128">
        <f>SUM(C142:C147)</f>
        <v>0</v>
      </c>
      <c r="D140" s="129">
        <f>SUM(D142:D147)</f>
        <v>0</v>
      </c>
    </row>
    <row r="141" spans="1:4" ht="15">
      <c r="A141" s="347"/>
      <c r="B141" s="343" t="s">
        <v>46</v>
      </c>
      <c r="C141" s="344"/>
      <c r="D141" s="345"/>
    </row>
    <row r="142" spans="1:4" ht="15">
      <c r="A142" s="347"/>
      <c r="B142" s="70" t="s">
        <v>47</v>
      </c>
      <c r="C142" s="130"/>
      <c r="D142" s="131"/>
    </row>
    <row r="143" spans="1:4" ht="15">
      <c r="A143" s="347"/>
      <c r="B143" s="70" t="s">
        <v>48</v>
      </c>
      <c r="C143" s="46"/>
      <c r="D143" s="131"/>
    </row>
    <row r="144" spans="1:4" ht="12.75" customHeight="1">
      <c r="A144" s="347"/>
      <c r="B144" s="70" t="s">
        <v>49</v>
      </c>
      <c r="C144" s="46"/>
      <c r="D144" s="131"/>
    </row>
    <row r="145" spans="1:4" ht="15">
      <c r="A145" s="347"/>
      <c r="B145" s="70" t="s">
        <v>50</v>
      </c>
      <c r="C145" s="46"/>
      <c r="D145" s="131"/>
    </row>
    <row r="146" spans="1:4" ht="15">
      <c r="A146" s="347"/>
      <c r="B146" s="70" t="s">
        <v>51</v>
      </c>
      <c r="C146" s="46"/>
      <c r="D146" s="131"/>
    </row>
    <row r="147" spans="1:4" ht="15">
      <c r="A147" s="347"/>
      <c r="B147" s="70" t="s">
        <v>52</v>
      </c>
      <c r="C147" s="46"/>
      <c r="D147" s="131"/>
    </row>
    <row r="148" spans="1:4" ht="15.75" thickBot="1">
      <c r="A148" s="348"/>
      <c r="B148" s="132"/>
      <c r="C148" s="80"/>
      <c r="D148" s="133"/>
    </row>
    <row r="149" spans="1:4" ht="45">
      <c r="A149" s="346" t="s">
        <v>146</v>
      </c>
      <c r="B149" s="127" t="s">
        <v>45</v>
      </c>
      <c r="C149" s="128">
        <f>SUM(C151:C156)</f>
        <v>0</v>
      </c>
      <c r="D149" s="129">
        <f>SUM(D151:D156)</f>
        <v>0</v>
      </c>
    </row>
    <row r="150" spans="1:4" ht="15">
      <c r="A150" s="347"/>
      <c r="B150" s="343" t="s">
        <v>46</v>
      </c>
      <c r="C150" s="344"/>
      <c r="D150" s="345"/>
    </row>
    <row r="151" spans="1:4" ht="15">
      <c r="A151" s="347"/>
      <c r="B151" s="70" t="s">
        <v>47</v>
      </c>
      <c r="C151" s="130"/>
      <c r="D151" s="131"/>
    </row>
    <row r="152" spans="1:4" ht="15">
      <c r="A152" s="347"/>
      <c r="B152" s="70" t="s">
        <v>48</v>
      </c>
      <c r="C152" s="46"/>
      <c r="D152" s="131"/>
    </row>
    <row r="153" spans="1:4" ht="15">
      <c r="A153" s="347"/>
      <c r="B153" s="70" t="s">
        <v>49</v>
      </c>
      <c r="C153" s="46"/>
      <c r="D153" s="131"/>
    </row>
    <row r="154" spans="1:4" ht="15">
      <c r="A154" s="347"/>
      <c r="B154" s="70" t="s">
        <v>50</v>
      </c>
      <c r="C154" s="46"/>
      <c r="D154" s="131"/>
    </row>
    <row r="155" spans="1:4" ht="15">
      <c r="A155" s="347"/>
      <c r="B155" s="70" t="s">
        <v>51</v>
      </c>
      <c r="C155" s="46"/>
      <c r="D155" s="131"/>
    </row>
    <row r="156" spans="1:4" ht="12.75" customHeight="1">
      <c r="A156" s="347"/>
      <c r="B156" s="70" t="s">
        <v>52</v>
      </c>
      <c r="C156" s="46"/>
      <c r="D156" s="131"/>
    </row>
    <row r="157" spans="1:4" ht="15.75" thickBot="1">
      <c r="A157" s="348"/>
      <c r="B157" s="132"/>
      <c r="C157" s="80"/>
      <c r="D157" s="133"/>
    </row>
    <row r="158" spans="1:4" ht="45">
      <c r="A158" s="355" t="s">
        <v>91</v>
      </c>
      <c r="B158" s="127" t="s">
        <v>45</v>
      </c>
      <c r="C158" s="134">
        <v>4</v>
      </c>
      <c r="D158" s="135">
        <f>SUM(D160:D165)</f>
        <v>0</v>
      </c>
    </row>
    <row r="159" spans="1:4" ht="15">
      <c r="A159" s="356"/>
      <c r="B159" s="343" t="s">
        <v>46</v>
      </c>
      <c r="C159" s="344"/>
      <c r="D159" s="345"/>
    </row>
    <row r="160" spans="1:4" ht="15">
      <c r="A160" s="356"/>
      <c r="B160" s="70" t="s">
        <v>47</v>
      </c>
      <c r="C160" s="136">
        <f>C7+C16+C25+C34+C43+C52+C61+C70+C79+C88+C97+C106+C115+C124+C133+C142+C151</f>
        <v>2</v>
      </c>
      <c r="D160" s="137">
        <f>D7+D16+D25+D34+D43+D52+D61+D70+D79+D88+D97+D106+D115+D124+D133+D142+D151</f>
        <v>0</v>
      </c>
    </row>
    <row r="161" spans="1:4" ht="15">
      <c r="A161" s="356"/>
      <c r="B161" s="70" t="s">
        <v>48</v>
      </c>
      <c r="C161" s="136">
        <f aca="true" t="shared" si="0" ref="C161:D165">C8+C17+C26+C35+C44+C53+C62+C71+C80+C89+C98+C107+C116+C125+C134+C143+C152</f>
        <v>0</v>
      </c>
      <c r="D161" s="137">
        <f t="shared" si="0"/>
        <v>0</v>
      </c>
    </row>
    <row r="162" spans="1:4" ht="15">
      <c r="A162" s="356"/>
      <c r="B162" s="70" t="s">
        <v>49</v>
      </c>
      <c r="C162" s="136">
        <f t="shared" si="0"/>
        <v>0</v>
      </c>
      <c r="D162" s="137">
        <f t="shared" si="0"/>
        <v>0</v>
      </c>
    </row>
    <row r="163" spans="1:4" ht="15">
      <c r="A163" s="356"/>
      <c r="B163" s="70" t="s">
        <v>50</v>
      </c>
      <c r="C163" s="136">
        <f t="shared" si="0"/>
        <v>0</v>
      </c>
      <c r="D163" s="137">
        <f t="shared" si="0"/>
        <v>0</v>
      </c>
    </row>
    <row r="164" spans="1:4" ht="15">
      <c r="A164" s="356"/>
      <c r="B164" s="70" t="s">
        <v>51</v>
      </c>
      <c r="C164" s="136">
        <f t="shared" si="0"/>
        <v>0</v>
      </c>
      <c r="D164" s="137">
        <f t="shared" si="0"/>
        <v>0</v>
      </c>
    </row>
    <row r="165" spans="1:4" ht="15.75" thickBot="1">
      <c r="A165" s="357"/>
      <c r="B165" s="73" t="s">
        <v>52</v>
      </c>
      <c r="C165" s="138">
        <f t="shared" si="0"/>
        <v>4</v>
      </c>
      <c r="D165" s="139">
        <f t="shared" si="0"/>
        <v>0</v>
      </c>
    </row>
    <row r="166" spans="1:4" ht="12.75">
      <c r="A166" s="16"/>
      <c r="B166" s="14"/>
      <c r="C166" s="15"/>
      <c r="D166" s="15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</sheetData>
  <sheetProtection selectLockedCells="1" selectUnlockedCells="1"/>
  <mergeCells count="38">
    <mergeCell ref="A149:A157"/>
    <mergeCell ref="B150:D150"/>
    <mergeCell ref="A158:A165"/>
    <mergeCell ref="B159:D159"/>
    <mergeCell ref="A122:A130"/>
    <mergeCell ref="B123:D123"/>
    <mergeCell ref="A131:A139"/>
    <mergeCell ref="B132:D132"/>
    <mergeCell ref="A140:A148"/>
    <mergeCell ref="B141:D141"/>
    <mergeCell ref="A104:A112"/>
    <mergeCell ref="B105:D105"/>
    <mergeCell ref="A113:A121"/>
    <mergeCell ref="B114:D114"/>
    <mergeCell ref="B78:D78"/>
    <mergeCell ref="B87:D87"/>
    <mergeCell ref="B96:D96"/>
    <mergeCell ref="A77:A85"/>
    <mergeCell ref="B15:D15"/>
    <mergeCell ref="A86:A94"/>
    <mergeCell ref="A95:A103"/>
    <mergeCell ref="B51:D51"/>
    <mergeCell ref="B60:D60"/>
    <mergeCell ref="B69:D69"/>
    <mergeCell ref="A59:A67"/>
    <mergeCell ref="A68:A76"/>
    <mergeCell ref="A41:A49"/>
    <mergeCell ref="A50:A58"/>
    <mergeCell ref="B33:D33"/>
    <mergeCell ref="B42:D42"/>
    <mergeCell ref="A32:A40"/>
    <mergeCell ref="A1:D1"/>
    <mergeCell ref="B24:D24"/>
    <mergeCell ref="A5:A13"/>
    <mergeCell ref="A14:A22"/>
    <mergeCell ref="A23:A31"/>
    <mergeCell ref="A4:D4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AI55"/>
  <sheetViews>
    <sheetView zoomScalePageLayoutView="0" workbookViewId="0" topLeftCell="A1">
      <selection activeCell="AF10" sqref="AF10"/>
    </sheetView>
  </sheetViews>
  <sheetFormatPr defaultColWidth="9.140625" defaultRowHeight="12.75"/>
  <cols>
    <col min="1" max="1" width="41.8515625" style="142" customWidth="1"/>
    <col min="2" max="2" width="7.57421875" style="0" customWidth="1"/>
    <col min="3" max="3" width="5.28125" style="0" customWidth="1"/>
    <col min="4" max="4" width="6.57421875" style="0" customWidth="1"/>
    <col min="5" max="5" width="7.57421875" style="0" customWidth="1"/>
    <col min="6" max="6" width="6.140625" style="0" customWidth="1"/>
    <col min="7" max="7" width="7.00390625" style="0" customWidth="1"/>
    <col min="8" max="8" width="7.421875" style="0" customWidth="1"/>
    <col min="9" max="9" width="6.8515625" style="0" customWidth="1"/>
    <col min="10" max="10" width="6.00390625" style="0" customWidth="1"/>
    <col min="11" max="11" width="8.140625" style="0" customWidth="1"/>
    <col min="12" max="13" width="6.57421875" style="0" customWidth="1"/>
    <col min="14" max="14" width="7.57421875" style="0" customWidth="1"/>
    <col min="15" max="15" width="6.57421875" style="0" customWidth="1"/>
    <col min="16" max="16" width="6.00390625" style="0" customWidth="1"/>
    <col min="17" max="17" width="7.28125" style="0" customWidth="1"/>
    <col min="18" max="18" width="6.00390625" style="0" customWidth="1"/>
    <col min="19" max="19" width="5.8515625" style="0" customWidth="1"/>
    <col min="20" max="20" width="7.7109375" style="0" customWidth="1"/>
    <col min="21" max="21" width="5.7109375" style="0" customWidth="1"/>
    <col min="22" max="22" width="5.8515625" style="0" customWidth="1"/>
    <col min="23" max="23" width="7.00390625" style="0" customWidth="1"/>
    <col min="24" max="25" width="5.7109375" style="0" customWidth="1"/>
    <col min="26" max="26" width="7.57421875" style="0" customWidth="1"/>
    <col min="27" max="28" width="6.28125" style="0" customWidth="1"/>
  </cols>
  <sheetData>
    <row r="2" spans="1:28" ht="15">
      <c r="A2" s="370" t="s">
        <v>145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</row>
    <row r="3" spans="1:28" ht="15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</row>
    <row r="4" spans="1:28" ht="18.75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</row>
    <row r="5" spans="1:28" ht="15">
      <c r="A5" s="373" t="s">
        <v>99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</row>
    <row r="6" spans="1:28" ht="16.5" customHeigh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</row>
    <row r="7" spans="1:28" ht="72.75" customHeight="1">
      <c r="A7" s="176"/>
      <c r="B7" s="374" t="s">
        <v>100</v>
      </c>
      <c r="C7" s="374"/>
      <c r="D7" s="374"/>
      <c r="E7" s="374"/>
      <c r="F7" s="374"/>
      <c r="G7" s="374"/>
      <c r="H7" s="374"/>
      <c r="I7" s="374"/>
      <c r="J7" s="374"/>
      <c r="K7" s="374" t="s">
        <v>101</v>
      </c>
      <c r="L7" s="374"/>
      <c r="M7" s="374"/>
      <c r="N7" s="374"/>
      <c r="O7" s="374"/>
      <c r="P7" s="374"/>
      <c r="Q7" s="374"/>
      <c r="R7" s="374"/>
      <c r="S7" s="374"/>
      <c r="T7" s="374" t="s">
        <v>102</v>
      </c>
      <c r="U7" s="374"/>
      <c r="V7" s="374"/>
      <c r="W7" s="374"/>
      <c r="X7" s="374"/>
      <c r="Y7" s="374"/>
      <c r="Z7" s="374"/>
      <c r="AA7" s="374"/>
      <c r="AB7" s="374"/>
    </row>
    <row r="8" spans="1:28" ht="46.5" customHeight="1">
      <c r="A8" s="367"/>
      <c r="B8" s="364" t="s">
        <v>103</v>
      </c>
      <c r="C8" s="365"/>
      <c r="D8" s="366"/>
      <c r="E8" s="364" t="s">
        <v>104</v>
      </c>
      <c r="F8" s="365"/>
      <c r="G8" s="366"/>
      <c r="H8" s="364" t="s">
        <v>105</v>
      </c>
      <c r="I8" s="365"/>
      <c r="J8" s="366"/>
      <c r="K8" s="364" t="s">
        <v>103</v>
      </c>
      <c r="L8" s="365"/>
      <c r="M8" s="366"/>
      <c r="N8" s="364" t="s">
        <v>104</v>
      </c>
      <c r="O8" s="365"/>
      <c r="P8" s="366"/>
      <c r="Q8" s="364" t="s">
        <v>105</v>
      </c>
      <c r="R8" s="365"/>
      <c r="S8" s="366"/>
      <c r="T8" s="364" t="s">
        <v>103</v>
      </c>
      <c r="U8" s="365"/>
      <c r="V8" s="366"/>
      <c r="W8" s="364" t="s">
        <v>104</v>
      </c>
      <c r="X8" s="365"/>
      <c r="Y8" s="366"/>
      <c r="Z8" s="364" t="s">
        <v>105</v>
      </c>
      <c r="AA8" s="365"/>
      <c r="AB8" s="366"/>
    </row>
    <row r="9" spans="1:28" ht="14.25" customHeight="1">
      <c r="A9" s="368"/>
      <c r="B9" s="358" t="s">
        <v>106</v>
      </c>
      <c r="C9" s="360" t="s">
        <v>107</v>
      </c>
      <c r="D9" s="361"/>
      <c r="E9" s="358" t="s">
        <v>106</v>
      </c>
      <c r="F9" s="360" t="s">
        <v>107</v>
      </c>
      <c r="G9" s="361"/>
      <c r="H9" s="358" t="s">
        <v>106</v>
      </c>
      <c r="I9" s="360" t="s">
        <v>107</v>
      </c>
      <c r="J9" s="361"/>
      <c r="K9" s="358" t="s">
        <v>106</v>
      </c>
      <c r="L9" s="360" t="s">
        <v>107</v>
      </c>
      <c r="M9" s="361"/>
      <c r="N9" s="358" t="s">
        <v>106</v>
      </c>
      <c r="O9" s="360" t="s">
        <v>107</v>
      </c>
      <c r="P9" s="361"/>
      <c r="Q9" s="358" t="s">
        <v>106</v>
      </c>
      <c r="R9" s="360" t="s">
        <v>107</v>
      </c>
      <c r="S9" s="361"/>
      <c r="T9" s="358" t="s">
        <v>106</v>
      </c>
      <c r="U9" s="360" t="s">
        <v>107</v>
      </c>
      <c r="V9" s="361"/>
      <c r="W9" s="358" t="s">
        <v>106</v>
      </c>
      <c r="X9" s="360" t="s">
        <v>107</v>
      </c>
      <c r="Y9" s="361"/>
      <c r="Z9" s="358" t="s">
        <v>106</v>
      </c>
      <c r="AA9" s="360" t="s">
        <v>107</v>
      </c>
      <c r="AB9" s="361"/>
    </row>
    <row r="10" spans="1:28" ht="159" customHeight="1">
      <c r="A10" s="369"/>
      <c r="B10" s="359"/>
      <c r="C10" s="178" t="s">
        <v>108</v>
      </c>
      <c r="D10" s="178" t="s">
        <v>109</v>
      </c>
      <c r="E10" s="359"/>
      <c r="F10" s="178" t="s">
        <v>108</v>
      </c>
      <c r="G10" s="178" t="s">
        <v>109</v>
      </c>
      <c r="H10" s="359"/>
      <c r="I10" s="178" t="s">
        <v>108</v>
      </c>
      <c r="J10" s="178" t="s">
        <v>109</v>
      </c>
      <c r="K10" s="359"/>
      <c r="L10" s="178" t="s">
        <v>108</v>
      </c>
      <c r="M10" s="178" t="s">
        <v>109</v>
      </c>
      <c r="N10" s="359"/>
      <c r="O10" s="178" t="s">
        <v>108</v>
      </c>
      <c r="P10" s="178" t="s">
        <v>109</v>
      </c>
      <c r="Q10" s="359"/>
      <c r="R10" s="178" t="s">
        <v>108</v>
      </c>
      <c r="S10" s="178" t="s">
        <v>109</v>
      </c>
      <c r="T10" s="359"/>
      <c r="U10" s="178" t="s">
        <v>108</v>
      </c>
      <c r="V10" s="178" t="s">
        <v>109</v>
      </c>
      <c r="W10" s="359"/>
      <c r="X10" s="178" t="s">
        <v>108</v>
      </c>
      <c r="Y10" s="178" t="s">
        <v>109</v>
      </c>
      <c r="Z10" s="359"/>
      <c r="AA10" s="178" t="s">
        <v>108</v>
      </c>
      <c r="AB10" s="178" t="s">
        <v>109</v>
      </c>
    </row>
    <row r="11" spans="1:29" ht="42" customHeight="1">
      <c r="A11" s="179" t="s">
        <v>114</v>
      </c>
      <c r="B11" s="180">
        <f>SUM(B12:B28)</f>
        <v>0</v>
      </c>
      <c r="C11" s="180">
        <f aca="true" t="shared" si="0" ref="C11:AB11">SUM(C12:C28)</f>
        <v>0</v>
      </c>
      <c r="D11" s="180">
        <f t="shared" si="0"/>
        <v>0</v>
      </c>
      <c r="E11" s="180">
        <f t="shared" si="0"/>
        <v>0</v>
      </c>
      <c r="F11" s="180">
        <f t="shared" si="0"/>
        <v>0</v>
      </c>
      <c r="G11" s="180">
        <f t="shared" si="0"/>
        <v>0</v>
      </c>
      <c r="H11" s="180">
        <f t="shared" si="0"/>
        <v>0</v>
      </c>
      <c r="I11" s="180">
        <f t="shared" si="0"/>
        <v>0</v>
      </c>
      <c r="J11" s="180">
        <f t="shared" si="0"/>
        <v>0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80">
        <f t="shared" si="0"/>
        <v>0</v>
      </c>
      <c r="Q11" s="180">
        <f t="shared" si="0"/>
        <v>0</v>
      </c>
      <c r="R11" s="180">
        <f t="shared" si="0"/>
        <v>0</v>
      </c>
      <c r="S11" s="180">
        <f t="shared" si="0"/>
        <v>0</v>
      </c>
      <c r="T11" s="180">
        <f t="shared" si="0"/>
        <v>0</v>
      </c>
      <c r="U11" s="180">
        <f t="shared" si="0"/>
        <v>0</v>
      </c>
      <c r="V11" s="180">
        <f t="shared" si="0"/>
        <v>0</v>
      </c>
      <c r="W11" s="180">
        <f t="shared" si="0"/>
        <v>0</v>
      </c>
      <c r="X11" s="180">
        <f t="shared" si="0"/>
        <v>0</v>
      </c>
      <c r="Y11" s="180">
        <f t="shared" si="0"/>
        <v>0</v>
      </c>
      <c r="Z11" s="180">
        <f t="shared" si="0"/>
        <v>0</v>
      </c>
      <c r="AA11" s="180">
        <f t="shared" si="0"/>
        <v>0</v>
      </c>
      <c r="AB11" s="180">
        <f t="shared" si="0"/>
        <v>0</v>
      </c>
      <c r="AC11" s="141">
        <f>B11+E11+H11+K11+N11+Q11+T11+W11+Z11</f>
        <v>0</v>
      </c>
    </row>
    <row r="12" spans="1:28" ht="30" customHeight="1">
      <c r="A12" s="143" t="s">
        <v>53</v>
      </c>
      <c r="B12" s="181">
        <f>C12+D12</f>
        <v>0</v>
      </c>
      <c r="C12" s="177"/>
      <c r="D12" s="177"/>
      <c r="E12" s="182">
        <f>F12+G12</f>
        <v>0</v>
      </c>
      <c r="F12" s="177"/>
      <c r="G12" s="177"/>
      <c r="H12" s="182">
        <f>I12+J12</f>
        <v>0</v>
      </c>
      <c r="I12" s="177"/>
      <c r="J12" s="177"/>
      <c r="K12" s="182">
        <f>L12+M12</f>
        <v>0</v>
      </c>
      <c r="L12" s="177"/>
      <c r="M12" s="177"/>
      <c r="N12" s="182">
        <f>O12+P12</f>
        <v>0</v>
      </c>
      <c r="O12" s="177"/>
      <c r="P12" s="177"/>
      <c r="Q12" s="182">
        <f>R12+S12</f>
        <v>0</v>
      </c>
      <c r="R12" s="177"/>
      <c r="S12" s="177"/>
      <c r="T12" s="182">
        <f>U12+V12</f>
        <v>0</v>
      </c>
      <c r="U12" s="177"/>
      <c r="V12" s="177"/>
      <c r="W12" s="183">
        <f>X12+Y12</f>
        <v>0</v>
      </c>
      <c r="X12" s="184"/>
      <c r="Y12" s="184"/>
      <c r="Z12" s="183">
        <f>AA12+AB12</f>
        <v>0</v>
      </c>
      <c r="AA12" s="184"/>
      <c r="AB12" s="184"/>
    </row>
    <row r="13" spans="1:28" ht="24" customHeight="1">
      <c r="A13" s="143" t="s">
        <v>75</v>
      </c>
      <c r="B13" s="181">
        <f aca="true" t="shared" si="1" ref="B13:B28">C13+D13</f>
        <v>0</v>
      </c>
      <c r="C13" s="177"/>
      <c r="D13" s="177"/>
      <c r="E13" s="182">
        <f aca="true" t="shared" si="2" ref="E13:E28">F13+G13</f>
        <v>0</v>
      </c>
      <c r="F13" s="177"/>
      <c r="G13" s="177"/>
      <c r="H13" s="182">
        <f aca="true" t="shared" si="3" ref="H13:H28">I13+J13</f>
        <v>0</v>
      </c>
      <c r="I13" s="177"/>
      <c r="J13" s="177"/>
      <c r="K13" s="182">
        <f aca="true" t="shared" si="4" ref="K13:K28">L13+M13</f>
        <v>0</v>
      </c>
      <c r="L13" s="177"/>
      <c r="M13" s="177"/>
      <c r="N13" s="182">
        <f aca="true" t="shared" si="5" ref="N13:N28">O13+P13</f>
        <v>0</v>
      </c>
      <c r="O13" s="177"/>
      <c r="P13" s="177"/>
      <c r="Q13" s="182">
        <f aca="true" t="shared" si="6" ref="Q13:Q28">R13+S13</f>
        <v>0</v>
      </c>
      <c r="R13" s="177"/>
      <c r="S13" s="177"/>
      <c r="T13" s="182">
        <f aca="true" t="shared" si="7" ref="T13:T28">U13+V13</f>
        <v>0</v>
      </c>
      <c r="U13" s="177"/>
      <c r="V13" s="177"/>
      <c r="W13" s="183">
        <f aca="true" t="shared" si="8" ref="W13:W28">X13+Y13</f>
        <v>0</v>
      </c>
      <c r="X13" s="184"/>
      <c r="Y13" s="184"/>
      <c r="Z13" s="183">
        <f aca="true" t="shared" si="9" ref="Z13:Z28">AA13+AB13</f>
        <v>0</v>
      </c>
      <c r="AA13" s="184"/>
      <c r="AB13" s="184"/>
    </row>
    <row r="14" spans="1:28" ht="23.25" customHeight="1">
      <c r="A14" s="143" t="s">
        <v>65</v>
      </c>
      <c r="B14" s="181">
        <f t="shared" si="1"/>
        <v>0</v>
      </c>
      <c r="C14" s="177"/>
      <c r="D14" s="177"/>
      <c r="E14" s="182">
        <f t="shared" si="2"/>
        <v>0</v>
      </c>
      <c r="F14" s="177"/>
      <c r="G14" s="177"/>
      <c r="H14" s="182">
        <f t="shared" si="3"/>
        <v>0</v>
      </c>
      <c r="I14" s="177"/>
      <c r="J14" s="177"/>
      <c r="K14" s="182">
        <f t="shared" si="4"/>
        <v>0</v>
      </c>
      <c r="L14" s="177"/>
      <c r="M14" s="177"/>
      <c r="N14" s="182">
        <f t="shared" si="5"/>
        <v>0</v>
      </c>
      <c r="O14" s="177"/>
      <c r="P14" s="177"/>
      <c r="Q14" s="182">
        <f t="shared" si="6"/>
        <v>0</v>
      </c>
      <c r="R14" s="177"/>
      <c r="S14" s="177"/>
      <c r="T14" s="182">
        <f t="shared" si="7"/>
        <v>0</v>
      </c>
      <c r="U14" s="177"/>
      <c r="V14" s="177"/>
      <c r="W14" s="183">
        <f t="shared" si="8"/>
        <v>0</v>
      </c>
      <c r="X14" s="184"/>
      <c r="Y14" s="184"/>
      <c r="Z14" s="183">
        <f t="shared" si="9"/>
        <v>0</v>
      </c>
      <c r="AA14" s="184"/>
      <c r="AB14" s="184"/>
    </row>
    <row r="15" spans="1:28" ht="22.5" customHeight="1">
      <c r="A15" s="143" t="s">
        <v>66</v>
      </c>
      <c r="B15" s="181">
        <f t="shared" si="1"/>
        <v>0</v>
      </c>
      <c r="C15" s="177"/>
      <c r="D15" s="177"/>
      <c r="E15" s="182">
        <f t="shared" si="2"/>
        <v>0</v>
      </c>
      <c r="F15" s="177"/>
      <c r="G15" s="177"/>
      <c r="H15" s="182">
        <f t="shared" si="3"/>
        <v>0</v>
      </c>
      <c r="I15" s="177"/>
      <c r="J15" s="177"/>
      <c r="K15" s="182">
        <f t="shared" si="4"/>
        <v>0</v>
      </c>
      <c r="L15" s="177"/>
      <c r="M15" s="177"/>
      <c r="N15" s="182">
        <f t="shared" si="5"/>
        <v>0</v>
      </c>
      <c r="O15" s="177"/>
      <c r="P15" s="177"/>
      <c r="Q15" s="182">
        <f t="shared" si="6"/>
        <v>0</v>
      </c>
      <c r="R15" s="177"/>
      <c r="S15" s="177"/>
      <c r="T15" s="182">
        <f t="shared" si="7"/>
        <v>0</v>
      </c>
      <c r="U15" s="177"/>
      <c r="V15" s="177"/>
      <c r="W15" s="183">
        <f t="shared" si="8"/>
        <v>0</v>
      </c>
      <c r="X15" s="184"/>
      <c r="Y15" s="184"/>
      <c r="Z15" s="183">
        <f t="shared" si="9"/>
        <v>0</v>
      </c>
      <c r="AA15" s="184"/>
      <c r="AB15" s="184"/>
    </row>
    <row r="16" spans="1:28" ht="22.5" customHeight="1">
      <c r="A16" s="143" t="s">
        <v>78</v>
      </c>
      <c r="B16" s="181">
        <f t="shared" si="1"/>
        <v>0</v>
      </c>
      <c r="C16" s="177"/>
      <c r="D16" s="177"/>
      <c r="E16" s="182">
        <f t="shared" si="2"/>
        <v>0</v>
      </c>
      <c r="F16" s="177"/>
      <c r="G16" s="177"/>
      <c r="H16" s="182">
        <f t="shared" si="3"/>
        <v>0</v>
      </c>
      <c r="I16" s="177"/>
      <c r="J16" s="177"/>
      <c r="K16" s="182">
        <f t="shared" si="4"/>
        <v>0</v>
      </c>
      <c r="L16" s="177"/>
      <c r="M16" s="177"/>
      <c r="N16" s="182">
        <f t="shared" si="5"/>
        <v>0</v>
      </c>
      <c r="O16" s="177"/>
      <c r="P16" s="177"/>
      <c r="Q16" s="182">
        <f t="shared" si="6"/>
        <v>0</v>
      </c>
      <c r="R16" s="177"/>
      <c r="S16" s="177"/>
      <c r="T16" s="182">
        <f t="shared" si="7"/>
        <v>0</v>
      </c>
      <c r="U16" s="177"/>
      <c r="V16" s="177"/>
      <c r="W16" s="183">
        <f t="shared" si="8"/>
        <v>0</v>
      </c>
      <c r="X16" s="184"/>
      <c r="Y16" s="184"/>
      <c r="Z16" s="183">
        <f t="shared" si="9"/>
        <v>0</v>
      </c>
      <c r="AA16" s="184"/>
      <c r="AB16" s="184"/>
    </row>
    <row r="17" spans="1:28" ht="30.75" customHeight="1">
      <c r="A17" s="143" t="s">
        <v>79</v>
      </c>
      <c r="B17" s="181">
        <f t="shared" si="1"/>
        <v>0</v>
      </c>
      <c r="C17" s="177"/>
      <c r="D17" s="177"/>
      <c r="E17" s="182">
        <f t="shared" si="2"/>
        <v>0</v>
      </c>
      <c r="F17" s="177"/>
      <c r="G17" s="177"/>
      <c r="H17" s="182">
        <f t="shared" si="3"/>
        <v>0</v>
      </c>
      <c r="I17" s="177"/>
      <c r="J17" s="177"/>
      <c r="K17" s="182">
        <f t="shared" si="4"/>
        <v>0</v>
      </c>
      <c r="L17" s="177"/>
      <c r="M17" s="177"/>
      <c r="N17" s="182">
        <f t="shared" si="5"/>
        <v>0</v>
      </c>
      <c r="O17" s="177"/>
      <c r="P17" s="177"/>
      <c r="Q17" s="182">
        <f t="shared" si="6"/>
        <v>0</v>
      </c>
      <c r="R17" s="177"/>
      <c r="S17" s="177"/>
      <c r="T17" s="182">
        <f t="shared" si="7"/>
        <v>0</v>
      </c>
      <c r="U17" s="177"/>
      <c r="V17" s="177"/>
      <c r="W17" s="183">
        <f t="shared" si="8"/>
        <v>0</v>
      </c>
      <c r="X17" s="184"/>
      <c r="Y17" s="184"/>
      <c r="Z17" s="183">
        <f t="shared" si="9"/>
        <v>0</v>
      </c>
      <c r="AA17" s="184"/>
      <c r="AB17" s="184"/>
    </row>
    <row r="18" spans="1:28" ht="23.25" customHeight="1">
      <c r="A18" s="143" t="s">
        <v>76</v>
      </c>
      <c r="B18" s="181">
        <f t="shared" si="1"/>
        <v>0</v>
      </c>
      <c r="C18" s="177"/>
      <c r="D18" s="177"/>
      <c r="E18" s="182">
        <f t="shared" si="2"/>
        <v>0</v>
      </c>
      <c r="F18" s="177"/>
      <c r="G18" s="177"/>
      <c r="H18" s="182">
        <f t="shared" si="3"/>
        <v>0</v>
      </c>
      <c r="I18" s="177"/>
      <c r="J18" s="177"/>
      <c r="K18" s="182">
        <f t="shared" si="4"/>
        <v>0</v>
      </c>
      <c r="L18" s="177"/>
      <c r="M18" s="177"/>
      <c r="N18" s="182">
        <f t="shared" si="5"/>
        <v>0</v>
      </c>
      <c r="O18" s="177"/>
      <c r="P18" s="177"/>
      <c r="Q18" s="182">
        <f t="shared" si="6"/>
        <v>0</v>
      </c>
      <c r="R18" s="177"/>
      <c r="S18" s="177"/>
      <c r="T18" s="182">
        <f t="shared" si="7"/>
        <v>0</v>
      </c>
      <c r="U18" s="177"/>
      <c r="V18" s="177"/>
      <c r="W18" s="183">
        <f t="shared" si="8"/>
        <v>0</v>
      </c>
      <c r="X18" s="184"/>
      <c r="Y18" s="184"/>
      <c r="Z18" s="183">
        <f t="shared" si="9"/>
        <v>0</v>
      </c>
      <c r="AA18" s="184"/>
      <c r="AB18" s="184"/>
    </row>
    <row r="19" spans="1:28" ht="21.75" customHeight="1">
      <c r="A19" s="143" t="s">
        <v>80</v>
      </c>
      <c r="B19" s="181">
        <f t="shared" si="1"/>
        <v>0</v>
      </c>
      <c r="C19" s="177"/>
      <c r="D19" s="177"/>
      <c r="E19" s="182">
        <f t="shared" si="2"/>
        <v>0</v>
      </c>
      <c r="F19" s="177"/>
      <c r="G19" s="177"/>
      <c r="H19" s="182">
        <f t="shared" si="3"/>
        <v>0</v>
      </c>
      <c r="I19" s="177"/>
      <c r="J19" s="177"/>
      <c r="K19" s="182">
        <f t="shared" si="4"/>
        <v>0</v>
      </c>
      <c r="L19" s="177"/>
      <c r="M19" s="177"/>
      <c r="N19" s="182">
        <f t="shared" si="5"/>
        <v>0</v>
      </c>
      <c r="O19" s="177"/>
      <c r="P19" s="177"/>
      <c r="Q19" s="182">
        <f t="shared" si="6"/>
        <v>0</v>
      </c>
      <c r="R19" s="177"/>
      <c r="S19" s="177"/>
      <c r="T19" s="182">
        <f t="shared" si="7"/>
        <v>0</v>
      </c>
      <c r="U19" s="177"/>
      <c r="V19" s="177"/>
      <c r="W19" s="183">
        <f t="shared" si="8"/>
        <v>0</v>
      </c>
      <c r="X19" s="184"/>
      <c r="Y19" s="184"/>
      <c r="Z19" s="183">
        <f t="shared" si="9"/>
        <v>0</v>
      </c>
      <c r="AA19" s="184"/>
      <c r="AB19" s="184"/>
    </row>
    <row r="20" spans="1:28" ht="22.5" customHeight="1">
      <c r="A20" s="143" t="s">
        <v>82</v>
      </c>
      <c r="B20" s="181">
        <f t="shared" si="1"/>
        <v>0</v>
      </c>
      <c r="C20" s="177"/>
      <c r="D20" s="177"/>
      <c r="E20" s="182">
        <f t="shared" si="2"/>
        <v>0</v>
      </c>
      <c r="F20" s="177"/>
      <c r="G20" s="177"/>
      <c r="H20" s="182">
        <f t="shared" si="3"/>
        <v>0</v>
      </c>
      <c r="I20" s="177"/>
      <c r="J20" s="177"/>
      <c r="K20" s="182">
        <f t="shared" si="4"/>
        <v>0</v>
      </c>
      <c r="L20" s="177"/>
      <c r="M20" s="177"/>
      <c r="N20" s="182">
        <f t="shared" si="5"/>
        <v>0</v>
      </c>
      <c r="O20" s="177"/>
      <c r="P20" s="177"/>
      <c r="Q20" s="182">
        <f t="shared" si="6"/>
        <v>0</v>
      </c>
      <c r="R20" s="177"/>
      <c r="S20" s="177"/>
      <c r="T20" s="182">
        <f t="shared" si="7"/>
        <v>0</v>
      </c>
      <c r="U20" s="177"/>
      <c r="V20" s="177"/>
      <c r="W20" s="183">
        <f t="shared" si="8"/>
        <v>0</v>
      </c>
      <c r="X20" s="184"/>
      <c r="Y20" s="184"/>
      <c r="Z20" s="183">
        <f t="shared" si="9"/>
        <v>0</v>
      </c>
      <c r="AA20" s="184"/>
      <c r="AB20" s="184"/>
    </row>
    <row r="21" spans="1:28" ht="24.75" customHeight="1">
      <c r="A21" s="143" t="s">
        <v>81</v>
      </c>
      <c r="B21" s="181">
        <f t="shared" si="1"/>
        <v>0</v>
      </c>
      <c r="C21" s="177"/>
      <c r="D21" s="177"/>
      <c r="E21" s="182">
        <f t="shared" si="2"/>
        <v>0</v>
      </c>
      <c r="F21" s="177"/>
      <c r="G21" s="177"/>
      <c r="H21" s="182">
        <f t="shared" si="3"/>
        <v>0</v>
      </c>
      <c r="I21" s="177"/>
      <c r="J21" s="177"/>
      <c r="K21" s="182">
        <f t="shared" si="4"/>
        <v>0</v>
      </c>
      <c r="L21" s="177"/>
      <c r="M21" s="177"/>
      <c r="N21" s="182">
        <f t="shared" si="5"/>
        <v>0</v>
      </c>
      <c r="O21" s="177"/>
      <c r="P21" s="177"/>
      <c r="Q21" s="182">
        <f t="shared" si="6"/>
        <v>0</v>
      </c>
      <c r="R21" s="177"/>
      <c r="S21" s="177"/>
      <c r="T21" s="182">
        <f t="shared" si="7"/>
        <v>0</v>
      </c>
      <c r="U21" s="177"/>
      <c r="V21" s="177"/>
      <c r="W21" s="183">
        <f t="shared" si="8"/>
        <v>0</v>
      </c>
      <c r="X21" s="184"/>
      <c r="Y21" s="184"/>
      <c r="Z21" s="183">
        <f t="shared" si="9"/>
        <v>0</v>
      </c>
      <c r="AA21" s="184"/>
      <c r="AB21" s="184"/>
    </row>
    <row r="22" spans="1:28" ht="21.75" customHeight="1">
      <c r="A22" s="143" t="s">
        <v>83</v>
      </c>
      <c r="B22" s="181">
        <f t="shared" si="1"/>
        <v>0</v>
      </c>
      <c r="C22" s="177"/>
      <c r="D22" s="177"/>
      <c r="E22" s="182">
        <f t="shared" si="2"/>
        <v>0</v>
      </c>
      <c r="F22" s="177"/>
      <c r="G22" s="177"/>
      <c r="H22" s="182">
        <f t="shared" si="3"/>
        <v>0</v>
      </c>
      <c r="I22" s="177"/>
      <c r="J22" s="177"/>
      <c r="K22" s="182">
        <f t="shared" si="4"/>
        <v>0</v>
      </c>
      <c r="L22" s="177"/>
      <c r="M22" s="177"/>
      <c r="N22" s="182">
        <f t="shared" si="5"/>
        <v>0</v>
      </c>
      <c r="O22" s="177"/>
      <c r="P22" s="177"/>
      <c r="Q22" s="182">
        <f t="shared" si="6"/>
        <v>0</v>
      </c>
      <c r="R22" s="177"/>
      <c r="S22" s="177"/>
      <c r="T22" s="182">
        <f t="shared" si="7"/>
        <v>0</v>
      </c>
      <c r="U22" s="177"/>
      <c r="V22" s="177"/>
      <c r="W22" s="183">
        <f t="shared" si="8"/>
        <v>0</v>
      </c>
      <c r="X22" s="184"/>
      <c r="Y22" s="184"/>
      <c r="Z22" s="183">
        <f t="shared" si="9"/>
        <v>0</v>
      </c>
      <c r="AA22" s="184"/>
      <c r="AB22" s="184"/>
    </row>
    <row r="23" spans="1:28" ht="21" customHeight="1">
      <c r="A23" s="143" t="s">
        <v>72</v>
      </c>
      <c r="B23" s="181">
        <f t="shared" si="1"/>
        <v>0</v>
      </c>
      <c r="C23" s="177"/>
      <c r="D23" s="177"/>
      <c r="E23" s="182">
        <f t="shared" si="2"/>
        <v>0</v>
      </c>
      <c r="F23" s="177"/>
      <c r="G23" s="177"/>
      <c r="H23" s="182">
        <f t="shared" si="3"/>
        <v>0</v>
      </c>
      <c r="I23" s="177"/>
      <c r="J23" s="177"/>
      <c r="K23" s="182">
        <f t="shared" si="4"/>
        <v>0</v>
      </c>
      <c r="L23" s="177"/>
      <c r="M23" s="177"/>
      <c r="N23" s="182">
        <f t="shared" si="5"/>
        <v>0</v>
      </c>
      <c r="O23" s="177"/>
      <c r="P23" s="177"/>
      <c r="Q23" s="182">
        <f t="shared" si="6"/>
        <v>0</v>
      </c>
      <c r="R23" s="177"/>
      <c r="S23" s="177"/>
      <c r="T23" s="182">
        <f t="shared" si="7"/>
        <v>0</v>
      </c>
      <c r="U23" s="177"/>
      <c r="V23" s="177"/>
      <c r="W23" s="183">
        <f t="shared" si="8"/>
        <v>0</v>
      </c>
      <c r="X23" s="184"/>
      <c r="Y23" s="184"/>
      <c r="Z23" s="183">
        <f t="shared" si="9"/>
        <v>0</v>
      </c>
      <c r="AA23" s="184"/>
      <c r="AB23" s="184"/>
    </row>
    <row r="24" spans="1:28" ht="21.75" customHeight="1">
      <c r="A24" s="143" t="s">
        <v>84</v>
      </c>
      <c r="B24" s="181">
        <f t="shared" si="1"/>
        <v>0</v>
      </c>
      <c r="C24" s="177"/>
      <c r="D24" s="177"/>
      <c r="E24" s="182">
        <f t="shared" si="2"/>
        <v>0</v>
      </c>
      <c r="F24" s="177"/>
      <c r="G24" s="177"/>
      <c r="H24" s="182">
        <f t="shared" si="3"/>
        <v>0</v>
      </c>
      <c r="I24" s="177"/>
      <c r="J24" s="177"/>
      <c r="K24" s="182">
        <f t="shared" si="4"/>
        <v>0</v>
      </c>
      <c r="L24" s="177"/>
      <c r="M24" s="177"/>
      <c r="N24" s="182">
        <f t="shared" si="5"/>
        <v>0</v>
      </c>
      <c r="O24" s="177"/>
      <c r="P24" s="177"/>
      <c r="Q24" s="182">
        <f t="shared" si="6"/>
        <v>0</v>
      </c>
      <c r="R24" s="177"/>
      <c r="S24" s="177"/>
      <c r="T24" s="182">
        <f t="shared" si="7"/>
        <v>0</v>
      </c>
      <c r="U24" s="177"/>
      <c r="V24" s="177"/>
      <c r="W24" s="183">
        <f t="shared" si="8"/>
        <v>0</v>
      </c>
      <c r="X24" s="184"/>
      <c r="Y24" s="184"/>
      <c r="Z24" s="183">
        <f t="shared" si="9"/>
        <v>0</v>
      </c>
      <c r="AA24" s="184"/>
      <c r="AB24" s="184"/>
    </row>
    <row r="25" spans="1:28" ht="21" customHeight="1">
      <c r="A25" s="143" t="s">
        <v>62</v>
      </c>
      <c r="B25" s="181">
        <f t="shared" si="1"/>
        <v>0</v>
      </c>
      <c r="C25" s="177"/>
      <c r="D25" s="177"/>
      <c r="E25" s="182">
        <f t="shared" si="2"/>
        <v>0</v>
      </c>
      <c r="F25" s="177"/>
      <c r="G25" s="177"/>
      <c r="H25" s="182">
        <f t="shared" si="3"/>
        <v>0</v>
      </c>
      <c r="I25" s="177"/>
      <c r="J25" s="177"/>
      <c r="K25" s="182">
        <f t="shared" si="4"/>
        <v>0</v>
      </c>
      <c r="L25" s="177"/>
      <c r="M25" s="177"/>
      <c r="N25" s="182">
        <f t="shared" si="5"/>
        <v>0</v>
      </c>
      <c r="O25" s="177"/>
      <c r="P25" s="177"/>
      <c r="Q25" s="182">
        <f t="shared" si="6"/>
        <v>0</v>
      </c>
      <c r="R25" s="177"/>
      <c r="S25" s="177"/>
      <c r="T25" s="182">
        <f t="shared" si="7"/>
        <v>0</v>
      </c>
      <c r="U25" s="177"/>
      <c r="V25" s="177"/>
      <c r="W25" s="183">
        <f t="shared" si="8"/>
        <v>0</v>
      </c>
      <c r="X25" s="184"/>
      <c r="Y25" s="184"/>
      <c r="Z25" s="183">
        <f t="shared" si="9"/>
        <v>0</v>
      </c>
      <c r="AA25" s="184"/>
      <c r="AB25" s="184"/>
    </row>
    <row r="26" spans="1:28" ht="21.75" customHeight="1">
      <c r="A26" s="143" t="s">
        <v>85</v>
      </c>
      <c r="B26" s="181">
        <f t="shared" si="1"/>
        <v>0</v>
      </c>
      <c r="C26" s="177"/>
      <c r="D26" s="177"/>
      <c r="E26" s="182">
        <f t="shared" si="2"/>
        <v>0</v>
      </c>
      <c r="F26" s="177"/>
      <c r="G26" s="177"/>
      <c r="H26" s="182">
        <f t="shared" si="3"/>
        <v>0</v>
      </c>
      <c r="I26" s="177"/>
      <c r="J26" s="177"/>
      <c r="K26" s="182">
        <f t="shared" si="4"/>
        <v>0</v>
      </c>
      <c r="L26" s="177"/>
      <c r="M26" s="177"/>
      <c r="N26" s="182">
        <f t="shared" si="5"/>
        <v>0</v>
      </c>
      <c r="O26" s="177"/>
      <c r="P26" s="177"/>
      <c r="Q26" s="182">
        <f t="shared" si="6"/>
        <v>0</v>
      </c>
      <c r="R26" s="177"/>
      <c r="S26" s="177"/>
      <c r="T26" s="182">
        <f t="shared" si="7"/>
        <v>0</v>
      </c>
      <c r="U26" s="177"/>
      <c r="V26" s="177"/>
      <c r="W26" s="183">
        <f t="shared" si="8"/>
        <v>0</v>
      </c>
      <c r="X26" s="184"/>
      <c r="Y26" s="184"/>
      <c r="Z26" s="183">
        <f t="shared" si="9"/>
        <v>0</v>
      </c>
      <c r="AA26" s="184"/>
      <c r="AB26" s="184"/>
    </row>
    <row r="27" spans="1:28" ht="24.75" customHeight="1">
      <c r="A27" s="143" t="s">
        <v>67</v>
      </c>
      <c r="B27" s="181">
        <f t="shared" si="1"/>
        <v>0</v>
      </c>
      <c r="C27" s="177"/>
      <c r="D27" s="177"/>
      <c r="E27" s="182">
        <f t="shared" si="2"/>
        <v>0</v>
      </c>
      <c r="F27" s="177"/>
      <c r="G27" s="177"/>
      <c r="H27" s="182">
        <f t="shared" si="3"/>
        <v>0</v>
      </c>
      <c r="I27" s="177"/>
      <c r="J27" s="177"/>
      <c r="K27" s="182">
        <f t="shared" si="4"/>
        <v>0</v>
      </c>
      <c r="L27" s="177"/>
      <c r="M27" s="177"/>
      <c r="N27" s="182">
        <f t="shared" si="5"/>
        <v>0</v>
      </c>
      <c r="O27" s="177"/>
      <c r="P27" s="177"/>
      <c r="Q27" s="182">
        <f t="shared" si="6"/>
        <v>0</v>
      </c>
      <c r="R27" s="177"/>
      <c r="S27" s="177"/>
      <c r="T27" s="182">
        <f t="shared" si="7"/>
        <v>0</v>
      </c>
      <c r="U27" s="177"/>
      <c r="V27" s="177"/>
      <c r="W27" s="183">
        <f t="shared" si="8"/>
        <v>0</v>
      </c>
      <c r="X27" s="184"/>
      <c r="Y27" s="184"/>
      <c r="Z27" s="183">
        <f t="shared" si="9"/>
        <v>0</v>
      </c>
      <c r="AA27" s="184"/>
      <c r="AB27" s="184"/>
    </row>
    <row r="28" spans="1:28" ht="23.25" customHeight="1">
      <c r="A28" s="143" t="s">
        <v>60</v>
      </c>
      <c r="B28" s="181">
        <f t="shared" si="1"/>
        <v>0</v>
      </c>
      <c r="C28" s="177"/>
      <c r="D28" s="177"/>
      <c r="E28" s="182">
        <f t="shared" si="2"/>
        <v>0</v>
      </c>
      <c r="F28" s="177"/>
      <c r="G28" s="177"/>
      <c r="H28" s="182">
        <f t="shared" si="3"/>
        <v>0</v>
      </c>
      <c r="I28" s="177"/>
      <c r="J28" s="177"/>
      <c r="K28" s="182">
        <f t="shared" si="4"/>
        <v>0</v>
      </c>
      <c r="L28" s="177"/>
      <c r="M28" s="177"/>
      <c r="N28" s="182">
        <f t="shared" si="5"/>
        <v>0</v>
      </c>
      <c r="O28" s="177"/>
      <c r="P28" s="177"/>
      <c r="Q28" s="182">
        <f t="shared" si="6"/>
        <v>0</v>
      </c>
      <c r="R28" s="177"/>
      <c r="S28" s="177"/>
      <c r="T28" s="182">
        <f t="shared" si="7"/>
        <v>0</v>
      </c>
      <c r="U28" s="177"/>
      <c r="V28" s="177"/>
      <c r="W28" s="183">
        <f t="shared" si="8"/>
        <v>0</v>
      </c>
      <c r="X28" s="184"/>
      <c r="Y28" s="184"/>
      <c r="Z28" s="183">
        <f t="shared" si="9"/>
        <v>0</v>
      </c>
      <c r="AA28" s="184"/>
      <c r="AB28" s="184"/>
    </row>
    <row r="29" spans="1:28" ht="15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</row>
    <row r="30" spans="1:28" ht="15">
      <c r="A30" s="174" t="s">
        <v>111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</row>
    <row r="31" spans="1:28" ht="15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</row>
    <row r="32" spans="1:28" ht="15">
      <c r="A32" s="185" t="s">
        <v>110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</row>
    <row r="33" spans="1:28" ht="27.75" customHeight="1">
      <c r="A33" s="362" t="s">
        <v>128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</row>
    <row r="34" spans="1:28" ht="30.75" customHeight="1">
      <c r="A34" s="143" t="s">
        <v>53</v>
      </c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</row>
    <row r="35" spans="1:28" ht="20.25" customHeight="1">
      <c r="A35" s="143" t="s">
        <v>75</v>
      </c>
      <c r="B35" s="189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</row>
    <row r="36" spans="1:28" ht="21.75" customHeight="1">
      <c r="A36" s="143" t="s">
        <v>65</v>
      </c>
      <c r="B36" s="189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</row>
    <row r="37" spans="1:28" ht="18" customHeight="1">
      <c r="A37" s="143" t="s">
        <v>66</v>
      </c>
      <c r="B37" s="189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</row>
    <row r="38" spans="1:28" ht="21" customHeight="1">
      <c r="A38" s="143" t="s">
        <v>78</v>
      </c>
      <c r="B38" s="189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</row>
    <row r="39" spans="1:28" ht="31.5" customHeight="1">
      <c r="A39" s="143" t="s">
        <v>79</v>
      </c>
      <c r="B39" s="189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</row>
    <row r="40" spans="1:35" ht="21.75" customHeight="1">
      <c r="A40" s="143" t="s">
        <v>76</v>
      </c>
      <c r="B40" s="189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40"/>
      <c r="AD40" s="140"/>
      <c r="AE40" s="140"/>
      <c r="AF40" s="140"/>
      <c r="AG40" s="140"/>
      <c r="AH40" s="140"/>
      <c r="AI40" s="140"/>
    </row>
    <row r="41" spans="1:35" ht="20.25" customHeight="1">
      <c r="A41" s="143" t="s">
        <v>80</v>
      </c>
      <c r="B41" s="189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40"/>
      <c r="AD41" s="140"/>
      <c r="AE41" s="140"/>
      <c r="AF41" s="140"/>
      <c r="AG41" s="140"/>
      <c r="AH41" s="140"/>
      <c r="AI41" s="140"/>
    </row>
    <row r="42" spans="1:28" ht="21.75" customHeight="1">
      <c r="A42" s="143" t="s">
        <v>82</v>
      </c>
      <c r="B42" s="6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</row>
    <row r="43" spans="1:28" ht="15">
      <c r="A43" s="143" t="s">
        <v>81</v>
      </c>
      <c r="B43" s="6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</row>
    <row r="44" spans="1:28" ht="15">
      <c r="A44" s="143" t="s">
        <v>83</v>
      </c>
      <c r="B44" s="6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</row>
    <row r="45" spans="1:28" ht="16.5" customHeight="1">
      <c r="A45" s="143" t="s">
        <v>72</v>
      </c>
      <c r="B45" s="64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</row>
    <row r="46" spans="1:28" ht="15">
      <c r="A46" s="143" t="s">
        <v>84</v>
      </c>
      <c r="B46" s="6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</row>
    <row r="47" spans="1:28" ht="15">
      <c r="A47" s="143" t="s">
        <v>62</v>
      </c>
      <c r="B47" s="6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</row>
    <row r="48" spans="1:28" ht="15">
      <c r="A48" s="143" t="s">
        <v>85</v>
      </c>
      <c r="B48" s="6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</row>
    <row r="49" spans="1:28" ht="20.25" customHeight="1">
      <c r="A49" s="143" t="s">
        <v>67</v>
      </c>
      <c r="B49" s="6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</row>
    <row r="50" spans="1:28" ht="15">
      <c r="A50" s="143" t="s">
        <v>60</v>
      </c>
      <c r="B50" s="6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</row>
    <row r="51" spans="1:28" ht="15">
      <c r="A51" s="144" t="s">
        <v>115</v>
      </c>
      <c r="B51" s="190">
        <f>SUM(B34:B50)</f>
        <v>0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</row>
    <row r="52" spans="1:28" ht="15">
      <c r="A52" s="145"/>
      <c r="B52" s="191"/>
      <c r="C52" s="186"/>
      <c r="D52" s="186"/>
      <c r="E52" s="186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</row>
    <row r="53" spans="1:28" ht="19.5" customHeight="1">
      <c r="A53" s="174" t="s">
        <v>112</v>
      </c>
      <c r="B53" s="175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</row>
    <row r="54" spans="1:28" ht="15">
      <c r="A54" s="185" t="s">
        <v>113</v>
      </c>
      <c r="B54" s="186"/>
      <c r="C54" s="186"/>
      <c r="D54" s="186"/>
      <c r="E54" s="186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</row>
    <row r="55" spans="1:28" ht="15">
      <c r="A55" s="185"/>
      <c r="B55" s="186"/>
      <c r="C55" s="186"/>
      <c r="D55" s="186"/>
      <c r="E55" s="186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</row>
  </sheetData>
  <sheetProtection/>
  <mergeCells count="36">
    <mergeCell ref="A2:AB2"/>
    <mergeCell ref="A4:AB4"/>
    <mergeCell ref="A5:AB5"/>
    <mergeCell ref="B7:J7"/>
    <mergeCell ref="K7:S7"/>
    <mergeCell ref="T7:AB7"/>
    <mergeCell ref="A8:A10"/>
    <mergeCell ref="B8:D8"/>
    <mergeCell ref="E8:G8"/>
    <mergeCell ref="H8:J8"/>
    <mergeCell ref="K8:M8"/>
    <mergeCell ref="N8:P8"/>
    <mergeCell ref="K9:K10"/>
    <mergeCell ref="L9:M9"/>
    <mergeCell ref="N9:N10"/>
    <mergeCell ref="O9:P9"/>
    <mergeCell ref="Q8:S8"/>
    <mergeCell ref="T8:V8"/>
    <mergeCell ref="W8:Y8"/>
    <mergeCell ref="Z8:AB8"/>
    <mergeCell ref="B9:B10"/>
    <mergeCell ref="C9:D9"/>
    <mergeCell ref="E9:E10"/>
    <mergeCell ref="F9:G9"/>
    <mergeCell ref="H9:H10"/>
    <mergeCell ref="I9:J9"/>
    <mergeCell ref="Z9:Z10"/>
    <mergeCell ref="AA9:AB9"/>
    <mergeCell ref="A33:AB33"/>
    <mergeCell ref="C53:M53"/>
    <mergeCell ref="Q9:Q10"/>
    <mergeCell ref="R9:S9"/>
    <mergeCell ref="T9:T10"/>
    <mergeCell ref="U9:V9"/>
    <mergeCell ref="W9:W10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Рогозина Мария Владимировна</dc:creator>
  <cp:keywords/>
  <dc:description/>
  <cp:lastModifiedBy>USER-OK</cp:lastModifiedBy>
  <dcterms:created xsi:type="dcterms:W3CDTF">2019-12-05T08:21:24Z</dcterms:created>
  <dcterms:modified xsi:type="dcterms:W3CDTF">2023-07-04T05:58:24Z</dcterms:modified>
  <cp:category/>
  <cp:version/>
  <cp:contentType/>
  <cp:contentStatus/>
</cp:coreProperties>
</file>